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166925"/>
  <mc:AlternateContent xmlns:mc="http://schemas.openxmlformats.org/markup-compatibility/2006">
    <mc:Choice Requires="x15">
      <x15ac:absPath xmlns:x15ac="http://schemas.microsoft.com/office/spreadsheetml/2010/11/ac" url="/Users/edwardalbert/Documents/PPBA/PPBA 2025/Schedules/Team Counts-Lists/"/>
    </mc:Choice>
  </mc:AlternateContent>
  <xr:revisionPtr revIDLastSave="0" documentId="13_ncr:1_{B6C3E80A-7305-4C4F-AC35-23D9DE026839}" xr6:coauthVersionLast="47" xr6:coauthVersionMax="47" xr10:uidLastSave="{00000000-0000-0000-0000-000000000000}"/>
  <bookViews>
    <workbookView xWindow="9880" yWindow="500" windowWidth="24760" windowHeight="21100" xr2:uid="{277A8C2A-EF0A-3A4F-BC59-4E33A10E8AB5}"/>
  </bookViews>
  <sheets>
    <sheet name="2025" sheetId="15" r:id="rId1"/>
    <sheet name="78YS" sheetId="19" r:id="rId2"/>
    <sheet name="SFX 2025" sheetId="16" r:id="rId3"/>
    <sheet name="2024 EA Version" sheetId="13" r:id="rId4"/>
    <sheet name="2024 Board EA" sheetId="14" r:id="rId5"/>
    <sheet name="2024 PRE-SORT" sheetId="8" r:id="rId6"/>
    <sheet name="old sort" sheetId="12" r:id="rId7"/>
    <sheet name="2023 Teams (2)" sheetId="11" r:id="rId8"/>
    <sheet name="Summary Count" sheetId="10" r:id="rId9"/>
  </sheets>
  <externalReferences>
    <externalReference r:id="rId10"/>
    <externalReference r:id="rId11"/>
    <externalReference r:id="rId12"/>
  </externalReferences>
  <definedNames>
    <definedName name="_2013_Roster" localSheetId="7">#REF!</definedName>
    <definedName name="_2013_Roster" localSheetId="4">#REF!</definedName>
    <definedName name="_2013_Roster" localSheetId="3">#REF!</definedName>
    <definedName name="_2013_Roster" localSheetId="5">#REF!</definedName>
    <definedName name="_2013_Roster" localSheetId="0">#REF!</definedName>
    <definedName name="_2013_Roster" localSheetId="6">#REF!</definedName>
    <definedName name="_2013_Roster">#REF!</definedName>
    <definedName name="_4S" localSheetId="7">'[1]Detail by Div-Tm'!#REF!</definedName>
    <definedName name="_4S" localSheetId="4">'[1]Detail by Div-Tm'!#REF!</definedName>
    <definedName name="_4S" localSheetId="3">'[1]Detail by Div-Tm'!#REF!</definedName>
    <definedName name="_4S" localSheetId="5">'[1]Detail by Div-Tm'!#REF!</definedName>
    <definedName name="_4S" localSheetId="0">'[1]Detail by Div-Tm'!#REF!</definedName>
    <definedName name="_4S" localSheetId="6">'[1]Detail by Div-Tm'!#REF!</definedName>
    <definedName name="_4S">'[1]Detail by Div-Tm'!#REF!</definedName>
    <definedName name="asdf" localSheetId="7">#REF!</definedName>
    <definedName name="asdf" localSheetId="4">#REF!</definedName>
    <definedName name="asdf" localSheetId="3">#REF!</definedName>
    <definedName name="asdf" localSheetId="5">#REF!</definedName>
    <definedName name="asdf" localSheetId="0">#REF!</definedName>
    <definedName name="asdf" localSheetId="6">#REF!</definedName>
    <definedName name="asdf">#REF!</definedName>
    <definedName name="asdfds" localSheetId="7">[2]Freshmen!#REF!</definedName>
    <definedName name="asdfds" localSheetId="4">[2]Freshmen!#REF!</definedName>
    <definedName name="asdfds" localSheetId="3">[2]Freshmen!#REF!</definedName>
    <definedName name="asdfds" localSheetId="5">[2]Freshmen!#REF!</definedName>
    <definedName name="asdfds" localSheetId="0">[2]Freshmen!#REF!</definedName>
    <definedName name="asdfds" localSheetId="6">[2]Freshmen!#REF!</definedName>
    <definedName name="asdfds">[2]Freshmen!#REF!</definedName>
    <definedName name="bantam_sum" localSheetId="7">#REF!</definedName>
    <definedName name="bantam_sum" localSheetId="4">#REF!</definedName>
    <definedName name="bantam_sum" localSheetId="3">#REF!</definedName>
    <definedName name="bantam_sum" localSheetId="5">#REF!</definedName>
    <definedName name="bantam_sum" localSheetId="0">#REF!</definedName>
    <definedName name="bantam_sum" localSheetId="6">#REF!</definedName>
    <definedName name="bantam_sum">#REF!</definedName>
    <definedName name="bdog2013_sum" localSheetId="7">#REF!</definedName>
    <definedName name="bdog2013_sum" localSheetId="4">#REF!</definedName>
    <definedName name="bdog2013_sum" localSheetId="3">#REF!</definedName>
    <definedName name="bdog2013_sum" localSheetId="5">#REF!</definedName>
    <definedName name="bdog2013_sum" localSheetId="0">#REF!</definedName>
    <definedName name="bdog2013_sum" localSheetId="6">#REF!</definedName>
    <definedName name="bdog2013_sum">#REF!</definedName>
    <definedName name="bronco_sum" localSheetId="7">#REF!</definedName>
    <definedName name="bronco_sum" localSheetId="4">#REF!</definedName>
    <definedName name="bronco_sum" localSheetId="3">#REF!</definedName>
    <definedName name="bronco_sum" localSheetId="5">#REF!</definedName>
    <definedName name="bronco_sum" localSheetId="0">#REF!</definedName>
    <definedName name="bronco_sum" localSheetId="6">#REF!</definedName>
    <definedName name="bronco_sum">#REF!</definedName>
    <definedName name="Bulldog_coaches" localSheetId="7">#REF!</definedName>
    <definedName name="Bulldog_coaches" localSheetId="4">#REF!</definedName>
    <definedName name="Bulldog_coaches" localSheetId="3">#REF!</definedName>
    <definedName name="Bulldog_coaches" localSheetId="5">#REF!</definedName>
    <definedName name="Bulldog_coaches" localSheetId="0">#REF!</definedName>
    <definedName name="Bulldog_coaches" localSheetId="6">#REF!</definedName>
    <definedName name="Bulldog_coaches">#REF!</definedName>
    <definedName name="coachespeewee" localSheetId="7">#REF!</definedName>
    <definedName name="coachespeewee" localSheetId="4">#REF!</definedName>
    <definedName name="coachespeewee" localSheetId="3">#REF!</definedName>
    <definedName name="coachespeewee" localSheetId="5">#REF!</definedName>
    <definedName name="coachespeewee" localSheetId="0">#REF!</definedName>
    <definedName name="coachespeewee" localSheetId="6">#REF!</definedName>
    <definedName name="coachespeewee">#REF!</definedName>
    <definedName name="colts_sum" localSheetId="7">#REF!</definedName>
    <definedName name="colts_sum" localSheetId="4">#REF!</definedName>
    <definedName name="colts_sum" localSheetId="3">#REF!</definedName>
    <definedName name="colts_sum" localSheetId="5">#REF!</definedName>
    <definedName name="colts_sum" localSheetId="0">#REF!</definedName>
    <definedName name="colts_sum" localSheetId="6">#REF!</definedName>
    <definedName name="colts_sum">#REF!</definedName>
    <definedName name="cubs_sum" localSheetId="7">#REF!</definedName>
    <definedName name="cubs_sum" localSheetId="4">#REF!</definedName>
    <definedName name="cubs_sum" localSheetId="3">#REF!</definedName>
    <definedName name="cubs_sum" localSheetId="5">#REF!</definedName>
    <definedName name="cubs_sum" localSheetId="0">#REF!</definedName>
    <definedName name="cubs_sum" localSheetId="6">#REF!</definedName>
    <definedName name="cubs_sum">#REF!</definedName>
    <definedName name="DayBoxes">#REF!</definedName>
    <definedName name="Excel_BuiltIn_Print_Area_1_1">"$'78 2011 Cal'.$#REF!$#REF!:$#REF!$#REF!"</definedName>
    <definedName name="fr_sum" localSheetId="7">#REF!</definedName>
    <definedName name="fr_sum" localSheetId="4">#REF!</definedName>
    <definedName name="fr_sum" localSheetId="3">#REF!</definedName>
    <definedName name="fr_sum" localSheetId="5">#REF!</definedName>
    <definedName name="fr_sum" localSheetId="0">#REF!</definedName>
    <definedName name="fr_sum" localSheetId="6">#REF!</definedName>
    <definedName name="fr_sum">#REF!</definedName>
    <definedName name="frtm3" localSheetId="7">[2]Freshmen!#REF!</definedName>
    <definedName name="frtm3" localSheetId="4">[2]Freshmen!#REF!</definedName>
    <definedName name="frtm3" localSheetId="3">[2]Freshmen!#REF!</definedName>
    <definedName name="frtm3" localSheetId="5">[2]Freshmen!#REF!</definedName>
    <definedName name="frtm3" localSheetId="0">[2]Freshmen!#REF!</definedName>
    <definedName name="frtm3" localSheetId="6">[2]Freshmen!#REF!</definedName>
    <definedName name="frtm3">[2]Freshmen!#REF!</definedName>
    <definedName name="gh_sum" localSheetId="7">#REF!</definedName>
    <definedName name="gh_sum" localSheetId="4">#REF!</definedName>
    <definedName name="gh_sum" localSheetId="3">#REF!</definedName>
    <definedName name="gh_sum" localSheetId="5">#REF!</definedName>
    <definedName name="gh_sum" localSheetId="0">#REF!</definedName>
    <definedName name="gh_sum" localSheetId="6">#REF!</definedName>
    <definedName name="gh_sum">#REF!</definedName>
    <definedName name="joe" localSheetId="7">#REF!</definedName>
    <definedName name="joe" localSheetId="4">#REF!</definedName>
    <definedName name="joe" localSheetId="3">#REF!</definedName>
    <definedName name="joe" localSheetId="5">#REF!</definedName>
    <definedName name="joe" localSheetId="0">#REF!</definedName>
    <definedName name="joe" localSheetId="6">#REF!</definedName>
    <definedName name="joe">#REF!</definedName>
    <definedName name="lions_sum" localSheetId="7">#REF!</definedName>
    <definedName name="lions_sum" localSheetId="4">#REF!</definedName>
    <definedName name="lions_sum" localSheetId="3">#REF!</definedName>
    <definedName name="lions_sum" localSheetId="5">#REF!</definedName>
    <definedName name="lions_sum" localSheetId="0">#REF!</definedName>
    <definedName name="lions_sum" localSheetId="6">#REF!</definedName>
    <definedName name="lions_sum">#REF!</definedName>
    <definedName name="MiddleWeekRow">#REF!</definedName>
    <definedName name="must_sum" localSheetId="7">#REF!</definedName>
    <definedName name="must_sum" localSheetId="4">#REF!</definedName>
    <definedName name="must_sum" localSheetId="3">#REF!</definedName>
    <definedName name="must_sum" localSheetId="5">#REF!</definedName>
    <definedName name="must_sum" localSheetId="0">#REF!</definedName>
    <definedName name="must_sum" localSheetId="6">#REF!</definedName>
    <definedName name="must_sum">#REF!</definedName>
    <definedName name="NOTES" localSheetId="7">'[3]Shirt Order 2015 Dft'!#REF!</definedName>
    <definedName name="NOTES" localSheetId="4">'[3]Shirt Order 2015 Dft'!#REF!</definedName>
    <definedName name="NOTES" localSheetId="3">'[3]Shirt Order 2015 Dft'!#REF!</definedName>
    <definedName name="NOTES" localSheetId="5">'[3]Shirt Order 2015 Dft'!#REF!</definedName>
    <definedName name="NOTES" localSheetId="0">'[3]Shirt Order 2015 Dft'!#REF!</definedName>
    <definedName name="NOTES" localSheetId="6">'[3]Shirt Order 2015 Dft'!#REF!</definedName>
    <definedName name="NOTES">'[3]Shirt Order 2015 Dft'!#REF!</definedName>
    <definedName name="pony_sum" localSheetId="7">#REF!</definedName>
    <definedName name="pony_sum" localSheetId="4">#REF!</definedName>
    <definedName name="pony_sum" localSheetId="3">#REF!</definedName>
    <definedName name="pony_sum" localSheetId="5">#REF!</definedName>
    <definedName name="pony_sum" localSheetId="0">#REF!</definedName>
    <definedName name="pony_sum" localSheetId="6">#REF!</definedName>
    <definedName name="pony_sum">#REF!</definedName>
    <definedName name="_xlnm.Print_Area" localSheetId="7">'2023 Teams (2)'!$B$1:$H$97</definedName>
    <definedName name="_xlnm.Print_Area" localSheetId="4">'2024 Board EA'!$B$1:$F$83</definedName>
    <definedName name="_xlnm.Print_Area" localSheetId="3">'2024 EA Version'!$B$1:$J$85</definedName>
    <definedName name="_xlnm.Print_Area" localSheetId="5">'2024 PRE-SORT'!$B$1:$H$96</definedName>
    <definedName name="_xlnm.Print_Area" localSheetId="0">'2025'!$B$1:$I$78</definedName>
    <definedName name="_xlnm.Print_Area" localSheetId="6">'old sort'!$B$1:$J$104</definedName>
    <definedName name="_xlnm.Print_Titles" localSheetId="7">'2023 Teams (2)'!$1:$3</definedName>
    <definedName name="_xlnm.Print_Titles" localSheetId="4">'2024 Board EA'!$1:$3</definedName>
    <definedName name="_xlnm.Print_Titles" localSheetId="3">'2024 EA Version'!$1:$3</definedName>
    <definedName name="_xlnm.Print_Titles" localSheetId="5">'2024 PRE-SORT'!$1:$3</definedName>
    <definedName name="_xlnm.Print_Titles" localSheetId="0">'2025'!$1:$3</definedName>
    <definedName name="_xlnm.Print_Titles" localSheetId="6">'old sort'!$1:$3</definedName>
    <definedName name="pw_sum" localSheetId="7">#REF!</definedName>
    <definedName name="pw_sum" localSheetId="4">#REF!</definedName>
    <definedName name="pw_sum" localSheetId="3">#REF!</definedName>
    <definedName name="pw_sum" localSheetId="5">#REF!</definedName>
    <definedName name="pw_sum" localSheetId="0">#REF!</definedName>
    <definedName name="pw_sum" localSheetId="6">#REF!</definedName>
    <definedName name="pw_sum">#REF!</definedName>
    <definedName name="rktm1" localSheetId="7">#REF!</definedName>
    <definedName name="rktm1" localSheetId="4">#REF!</definedName>
    <definedName name="rktm1" localSheetId="3">#REF!</definedName>
    <definedName name="rktm1" localSheetId="5">#REF!</definedName>
    <definedName name="rktm1" localSheetId="0">#REF!</definedName>
    <definedName name="rktm1" localSheetId="6">#REF!</definedName>
    <definedName name="rktm1">#REF!</definedName>
    <definedName name="rktm10" localSheetId="7">#REF!</definedName>
    <definedName name="rktm10" localSheetId="4">#REF!</definedName>
    <definedName name="rktm10" localSheetId="3">#REF!</definedName>
    <definedName name="rktm10" localSheetId="5">#REF!</definedName>
    <definedName name="rktm10" localSheetId="0">#REF!</definedName>
    <definedName name="rktm10" localSheetId="6">#REF!</definedName>
    <definedName name="rktm10">#REF!</definedName>
    <definedName name="rktm2" localSheetId="7">#REF!</definedName>
    <definedName name="rktm2" localSheetId="4">#REF!</definedName>
    <definedName name="rktm2" localSheetId="3">#REF!</definedName>
    <definedName name="rktm2" localSheetId="5">#REF!</definedName>
    <definedName name="rktm2" localSheetId="0">#REF!</definedName>
    <definedName name="rktm2" localSheetId="6">#REF!</definedName>
    <definedName name="rktm2">#REF!</definedName>
    <definedName name="rktm3" localSheetId="7">#REF!</definedName>
    <definedName name="rktm3" localSheetId="4">#REF!</definedName>
    <definedName name="rktm3" localSheetId="3">#REF!</definedName>
    <definedName name="rktm3" localSheetId="5">#REF!</definedName>
    <definedName name="rktm3" localSheetId="0">#REF!</definedName>
    <definedName name="rktm3" localSheetId="6">#REF!</definedName>
    <definedName name="rktm3">#REF!</definedName>
    <definedName name="rktm4" localSheetId="7">#REF!</definedName>
    <definedName name="rktm4" localSheetId="4">#REF!</definedName>
    <definedName name="rktm4" localSheetId="3">#REF!</definedName>
    <definedName name="rktm4" localSheetId="5">#REF!</definedName>
    <definedName name="rktm4" localSheetId="0">#REF!</definedName>
    <definedName name="rktm4" localSheetId="6">#REF!</definedName>
    <definedName name="rktm4">#REF!</definedName>
    <definedName name="rktm5" localSheetId="7">#REF!</definedName>
    <definedName name="rktm5" localSheetId="4">#REF!</definedName>
    <definedName name="rktm5" localSheetId="3">#REF!</definedName>
    <definedName name="rktm5" localSheetId="5">#REF!</definedName>
    <definedName name="rktm5" localSheetId="0">#REF!</definedName>
    <definedName name="rktm5" localSheetId="6">#REF!</definedName>
    <definedName name="rktm5">#REF!</definedName>
    <definedName name="rktm6" localSheetId="7">#REF!</definedName>
    <definedName name="rktm6" localSheetId="4">#REF!</definedName>
    <definedName name="rktm6" localSheetId="3">#REF!</definedName>
    <definedName name="rktm6" localSheetId="5">#REF!</definedName>
    <definedName name="rktm6" localSheetId="0">#REF!</definedName>
    <definedName name="rktm6" localSheetId="6">#REF!</definedName>
    <definedName name="rktm6">#REF!</definedName>
    <definedName name="rktm7" localSheetId="7">#REF!</definedName>
    <definedName name="rktm7" localSheetId="4">#REF!</definedName>
    <definedName name="rktm7" localSheetId="3">#REF!</definedName>
    <definedName name="rktm7" localSheetId="5">#REF!</definedName>
    <definedName name="rktm7" localSheetId="0">#REF!</definedName>
    <definedName name="rktm7" localSheetId="6">#REF!</definedName>
    <definedName name="rktm7">#REF!</definedName>
    <definedName name="rktm8" localSheetId="7">#REF!</definedName>
    <definedName name="rktm8" localSheetId="4">#REF!</definedName>
    <definedName name="rktm8" localSheetId="3">#REF!</definedName>
    <definedName name="rktm8" localSheetId="5">#REF!</definedName>
    <definedName name="rktm8" localSheetId="0">#REF!</definedName>
    <definedName name="rktm8" localSheetId="6">#REF!</definedName>
    <definedName name="rktm8">#REF!</definedName>
    <definedName name="rktm9" localSheetId="7">#REF!</definedName>
    <definedName name="rktm9" localSheetId="4">#REF!</definedName>
    <definedName name="rktm9" localSheetId="3">#REF!</definedName>
    <definedName name="rktm9" localSheetId="5">#REF!</definedName>
    <definedName name="rktm9" localSheetId="0">#REF!</definedName>
    <definedName name="rktm9" localSheetId="6">#REF!</definedName>
    <definedName name="rktm9">#REF!</definedName>
    <definedName name="rookies_sum" localSheetId="7">#REF!</definedName>
    <definedName name="rookies_sum" localSheetId="4">#REF!</definedName>
    <definedName name="rookies_sum" localSheetId="3">#REF!</definedName>
    <definedName name="rookies_sum" localSheetId="5">#REF!</definedName>
    <definedName name="rookies_sum" localSheetId="0">#REF!</definedName>
    <definedName name="rookies_sum" localSheetId="6">#REF!</definedName>
    <definedName name="rookies_sum">#REF!</definedName>
    <definedName name="sb_sum" localSheetId="7">#REF!</definedName>
    <definedName name="sb_sum" localSheetId="4">#REF!</definedName>
    <definedName name="sb_sum" localSheetId="3">#REF!</definedName>
    <definedName name="sb_sum" localSheetId="5">#REF!</definedName>
    <definedName name="sb_sum" localSheetId="0">#REF!</definedName>
    <definedName name="sb_sum" localSheetId="6">#REF!</definedName>
    <definedName name="sb_sum">#REF!</definedName>
    <definedName name="wer" localSheetId="7">#REF!</definedName>
    <definedName name="wer" localSheetId="4">#REF!</definedName>
    <definedName name="wer" localSheetId="3">#REF!</definedName>
    <definedName name="wer" localSheetId="5">#REF!</definedName>
    <definedName name="wer" localSheetId="0">#REF!</definedName>
    <definedName name="wer" localSheetId="6">#REF!</definedName>
    <definedName name="w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5" l="1"/>
  <c r="B8" i="15"/>
  <c r="B49" i="15"/>
  <c r="D92" i="15"/>
  <c r="T17" i="15"/>
  <c r="O17" i="15"/>
  <c r="V16" i="15"/>
  <c r="T13" i="15" l="1"/>
  <c r="Q13" i="15"/>
  <c r="U16" i="15"/>
  <c r="E92" i="15"/>
  <c r="G58" i="15" l="1"/>
  <c r="G48" i="15"/>
  <c r="G41" i="15"/>
  <c r="B47" i="15"/>
  <c r="C85" i="15" s="1"/>
  <c r="G18" i="15"/>
  <c r="C87" i="15" s="1"/>
  <c r="T11" i="15"/>
  <c r="T14" i="15" s="1"/>
  <c r="S11" i="15"/>
  <c r="R11" i="15"/>
  <c r="Q11" i="15"/>
  <c r="S17" i="15" l="1"/>
  <c r="S14" i="15"/>
  <c r="R14" i="15"/>
  <c r="R17" i="15"/>
  <c r="Q14" i="15"/>
  <c r="Q17" i="15"/>
  <c r="U9" i="15"/>
  <c r="U8" i="15"/>
  <c r="U7" i="15"/>
  <c r="U6" i="15"/>
  <c r="U5" i="15"/>
  <c r="I12" i="19"/>
  <c r="G12" i="19"/>
  <c r="G3" i="19"/>
  <c r="G11" i="19"/>
  <c r="G10" i="19"/>
  <c r="G9" i="19"/>
  <c r="G7" i="19"/>
  <c r="G6" i="19"/>
  <c r="G5" i="19"/>
  <c r="G4" i="19"/>
  <c r="V17" i="15" l="1"/>
  <c r="U11" i="15"/>
  <c r="G73" i="16"/>
  <c r="G69" i="16"/>
  <c r="G61" i="16"/>
  <c r="G51" i="16"/>
  <c r="G39" i="16"/>
  <c r="G35" i="16"/>
  <c r="G30" i="16"/>
  <c r="G10" i="16"/>
  <c r="G27" i="16"/>
  <c r="G39" i="15"/>
  <c r="C89" i="15" s="1"/>
  <c r="G64" i="15"/>
  <c r="G56" i="15"/>
  <c r="C90" i="15" s="1"/>
  <c r="D80" i="15"/>
  <c r="B62" i="15" l="1"/>
  <c r="A66" i="19"/>
  <c r="G29" i="15"/>
  <c r="C88" i="15" s="1"/>
  <c r="E73" i="16"/>
  <c r="E41" i="16"/>
  <c r="E71" i="16"/>
  <c r="M9" i="15"/>
  <c r="M8" i="15"/>
  <c r="M6" i="15"/>
  <c r="M7" i="15"/>
  <c r="M5" i="15"/>
  <c r="B54" i="15"/>
  <c r="I80" i="15"/>
  <c r="G71" i="15"/>
  <c r="C91" i="15" s="1"/>
  <c r="B39" i="15"/>
  <c r="B32" i="15"/>
  <c r="B25" i="15"/>
  <c r="B17" i="15"/>
  <c r="G6" i="15"/>
  <c r="C86" i="15" s="1"/>
  <c r="C84" i="15"/>
  <c r="B61" i="14"/>
  <c r="C91" i="14"/>
  <c r="F91" i="14"/>
  <c r="F90" i="14"/>
  <c r="F89" i="14"/>
  <c r="F88" i="14"/>
  <c r="C90" i="14"/>
  <c r="C89" i="14"/>
  <c r="C88" i="14"/>
  <c r="B52" i="14" s="1"/>
  <c r="F87" i="14"/>
  <c r="C87" i="14"/>
  <c r="F85" i="14"/>
  <c r="C85" i="14"/>
  <c r="E76" i="14"/>
  <c r="E69" i="14"/>
  <c r="B69" i="14"/>
  <c r="E64" i="14"/>
  <c r="E62" i="14"/>
  <c r="E54" i="14"/>
  <c r="E47" i="14"/>
  <c r="E45" i="14"/>
  <c r="B43" i="14"/>
  <c r="E38" i="14"/>
  <c r="B36" i="14"/>
  <c r="E30" i="14"/>
  <c r="B30" i="14"/>
  <c r="E24" i="14"/>
  <c r="E22" i="14"/>
  <c r="B22" i="14"/>
  <c r="E15" i="14"/>
  <c r="B15" i="14"/>
  <c r="E8" i="14"/>
  <c r="B8" i="14"/>
  <c r="E6" i="14"/>
  <c r="B6" i="14"/>
  <c r="G77" i="13"/>
  <c r="G70" i="13"/>
  <c r="G46" i="13"/>
  <c r="C92" i="15" l="1"/>
  <c r="I81" i="15"/>
  <c r="B50" i="14"/>
  <c r="B87" i="14"/>
  <c r="F83" i="14"/>
  <c r="B91" i="14"/>
  <c r="B89" i="14"/>
  <c r="B90" i="14"/>
  <c r="B88" i="14"/>
  <c r="B6" i="13"/>
  <c r="I84" i="13"/>
  <c r="D84" i="13"/>
  <c r="B30" i="13"/>
  <c r="B43" i="13"/>
  <c r="B36" i="13"/>
  <c r="G65" i="13"/>
  <c r="G63" i="13"/>
  <c r="G48" i="13"/>
  <c r="G55" i="13"/>
  <c r="G30" i="13"/>
  <c r="G24" i="13"/>
  <c r="G15" i="13"/>
  <c r="G8" i="13"/>
  <c r="G6" i="13"/>
  <c r="B22" i="13"/>
  <c r="B15" i="13"/>
  <c r="B8" i="13"/>
  <c r="B68" i="13"/>
  <c r="B61" i="13"/>
  <c r="B52" i="13"/>
  <c r="B50" i="13"/>
  <c r="C100" i="13"/>
  <c r="G39" i="13"/>
  <c r="G22" i="13"/>
  <c r="I3" i="13"/>
  <c r="N9" i="15" l="1"/>
  <c r="O9" i="15" s="1"/>
  <c r="V9" i="15" s="1"/>
  <c r="W9" i="15" s="1"/>
  <c r="N8" i="15"/>
  <c r="O8" i="15" s="1"/>
  <c r="V8" i="15" s="1"/>
  <c r="W8" i="15" s="1"/>
  <c r="N7" i="15"/>
  <c r="O7" i="15" s="1"/>
  <c r="V7" i="15" s="1"/>
  <c r="W7" i="15" s="1"/>
  <c r="N6" i="15"/>
  <c r="O6" i="15" s="1"/>
  <c r="V6" i="15" s="1"/>
  <c r="W6" i="15" s="1"/>
  <c r="N5" i="15"/>
  <c r="B93" i="14"/>
  <c r="I85" i="13"/>
  <c r="F116" i="12"/>
  <c r="F107" i="12"/>
  <c r="F125" i="12"/>
  <c r="D94" i="12"/>
  <c r="N11" i="15" l="1"/>
  <c r="O5" i="15"/>
  <c r="F105" i="12"/>
  <c r="F106" i="12" s="1"/>
  <c r="O11" i="15" l="1"/>
  <c r="W5" i="15"/>
  <c r="W11" i="15" s="1"/>
  <c r="W16" i="15" s="1"/>
  <c r="V5" i="15"/>
  <c r="V11" i="15" s="1"/>
  <c r="F15" i="8"/>
  <c r="F26" i="12"/>
  <c r="H100" i="12"/>
  <c r="F7" i="12"/>
  <c r="F80" i="12"/>
  <c r="B74" i="12"/>
  <c r="B65" i="12"/>
  <c r="B55" i="12"/>
  <c r="O14" i="15" l="1"/>
  <c r="V14" i="15" s="1"/>
  <c r="O13" i="15"/>
  <c r="V13" i="15" s="1"/>
  <c r="H101" i="12"/>
  <c r="B32" i="12" l="1"/>
  <c r="B38" i="12"/>
  <c r="B44" i="12"/>
  <c r="B20" i="12"/>
  <c r="B8" i="12"/>
  <c r="C144" i="12"/>
  <c r="F55" i="12"/>
  <c r="F47" i="12"/>
  <c r="K5" i="12"/>
  <c r="H3" i="12"/>
  <c r="D98" i="8"/>
  <c r="F92" i="12" l="1"/>
  <c r="F76" i="8" l="1"/>
  <c r="B31" i="8"/>
  <c r="C115" i="8" l="1"/>
  <c r="B24" i="8"/>
  <c r="H98" i="8"/>
  <c r="F60" i="8"/>
  <c r="F52" i="8"/>
  <c r="F40" i="8"/>
  <c r="F35" i="8"/>
  <c r="B37" i="8"/>
  <c r="H80" i="11"/>
  <c r="F73" i="11"/>
  <c r="B73" i="11"/>
  <c r="F65" i="11"/>
  <c r="H63" i="11" s="1"/>
  <c r="B65" i="11"/>
  <c r="B57" i="11"/>
  <c r="D45" i="11" s="1"/>
  <c r="H48" i="11"/>
  <c r="B47" i="11"/>
  <c r="B37" i="11"/>
  <c r="H36" i="11"/>
  <c r="B27" i="11"/>
  <c r="H23" i="11"/>
  <c r="B17" i="11"/>
  <c r="F15" i="11"/>
  <c r="F8" i="11"/>
  <c r="B7" i="11"/>
  <c r="D5" i="11" s="1"/>
  <c r="D3" i="11" s="1"/>
  <c r="K5" i="11"/>
  <c r="H5" i="11"/>
  <c r="H3" i="11"/>
  <c r="B2" i="10"/>
  <c r="I2" i="10"/>
  <c r="K2" i="10"/>
  <c r="C2" i="10"/>
  <c r="K5" i="8"/>
  <c r="F84" i="8"/>
  <c r="H3" i="8"/>
  <c r="F10" i="8"/>
  <c r="B84" i="8"/>
  <c r="B76" i="8"/>
  <c r="B68" i="8"/>
  <c r="B60" i="8"/>
  <c r="B48" i="8"/>
  <c r="B9" i="8"/>
  <c r="B58" i="8" l="1"/>
  <c r="F32" i="8"/>
  <c r="H99" i="8"/>
  <c r="F92" i="8" s="1"/>
  <c r="B7" i="8"/>
  <c r="F7" i="8"/>
</calcChain>
</file>

<file path=xl/sharedStrings.xml><?xml version="1.0" encoding="utf-8"?>
<sst xmlns="http://schemas.openxmlformats.org/spreadsheetml/2006/main" count="1857" uniqueCount="569">
  <si>
    <t>DIVISION</t>
  </si>
  <si>
    <t>TEAM NAME</t>
  </si>
  <si>
    <t>CUBS</t>
  </si>
  <si>
    <t>Total</t>
  </si>
  <si>
    <t>GRASSHOPPER</t>
  </si>
  <si>
    <t>Total:</t>
  </si>
  <si>
    <t>CUBS NORTH</t>
  </si>
  <si>
    <t>78 Levenson</t>
  </si>
  <si>
    <t>78 Greenblatt</t>
  </si>
  <si>
    <t>78 Riordan</t>
  </si>
  <si>
    <t>78 Candido</t>
  </si>
  <si>
    <t>CUBS EAST</t>
  </si>
  <si>
    <t>78 Kalin</t>
  </si>
  <si>
    <t>78 Knapp</t>
  </si>
  <si>
    <t>78 Beirne</t>
  </si>
  <si>
    <t>78 Cibella</t>
  </si>
  <si>
    <t>CUBS WEST</t>
  </si>
  <si>
    <t>SFX Louka</t>
  </si>
  <si>
    <t>SFX Dubin</t>
  </si>
  <si>
    <t>FRESHMEN</t>
  </si>
  <si>
    <t>SFX Waldauer</t>
  </si>
  <si>
    <t>SFX Cowan</t>
  </si>
  <si>
    <t>CUBS SOUTH</t>
  </si>
  <si>
    <t>SFX Driscoll</t>
  </si>
  <si>
    <t>SFX Koper</t>
  </si>
  <si>
    <t>MUSTANG</t>
  </si>
  <si>
    <t>SFX Painchaud-Ouellet</t>
  </si>
  <si>
    <t xml:space="preserve">HN Galvin/Heegan </t>
  </si>
  <si>
    <t>BANTAM</t>
  </si>
  <si>
    <t>BANTAM NORTH</t>
  </si>
  <si>
    <t>78 Nachsin</t>
  </si>
  <si>
    <t>78 Maddox</t>
  </si>
  <si>
    <t>SFX Vitrano</t>
  </si>
  <si>
    <t>BANTAM EAST</t>
  </si>
  <si>
    <t>BRONCO</t>
  </si>
  <si>
    <t>78 Sengupta</t>
  </si>
  <si>
    <t>78 Bastidas</t>
  </si>
  <si>
    <t>SFX Godbey</t>
  </si>
  <si>
    <t>SFX Nierenberg</t>
  </si>
  <si>
    <t>SFX Ephross</t>
  </si>
  <si>
    <t>BANTAM WEST</t>
  </si>
  <si>
    <t>78 Levy</t>
  </si>
  <si>
    <t>SFX Hughes</t>
  </si>
  <si>
    <t>SFX Sobel</t>
  </si>
  <si>
    <t>BANTAM SOUTH</t>
  </si>
  <si>
    <t xml:space="preserve">78 Thomases </t>
  </si>
  <si>
    <t>78 Jones</t>
  </si>
  <si>
    <t>78 Calabrese</t>
  </si>
  <si>
    <t>HN Sullivan</t>
  </si>
  <si>
    <t>SUPER BANTAM</t>
  </si>
  <si>
    <t>SFX Bartok</t>
  </si>
  <si>
    <t>SFX Landry</t>
  </si>
  <si>
    <t>SFX Poscablo</t>
  </si>
  <si>
    <t>78 Gottlieb</t>
  </si>
  <si>
    <t>SFX Banning</t>
  </si>
  <si>
    <t>SFX Iocovella/Weiss</t>
  </si>
  <si>
    <t>SFX Larios</t>
  </si>
  <si>
    <t>SFX Materowski</t>
  </si>
  <si>
    <t>SFX Schwartz</t>
  </si>
  <si>
    <t>SFX Weston</t>
  </si>
  <si>
    <t>SFX McDermon</t>
  </si>
  <si>
    <t>SFX Puryear</t>
  </si>
  <si>
    <t>SFX Rivera</t>
  </si>
  <si>
    <t>SFX Salazar</t>
  </si>
  <si>
    <t>SFX Schneider</t>
  </si>
  <si>
    <t>78 Barkus</t>
  </si>
  <si>
    <t>78 Steadman</t>
  </si>
  <si>
    <t>78 Williams</t>
  </si>
  <si>
    <t>78 Richardson/Fox</t>
  </si>
  <si>
    <t>78 Chapman</t>
  </si>
  <si>
    <t>78 Wormsby</t>
  </si>
  <si>
    <t>78 Tammes/Waldman</t>
  </si>
  <si>
    <t>78 Eccles</t>
  </si>
  <si>
    <t>SFX Fladgate</t>
  </si>
  <si>
    <t>SFX Pfister</t>
  </si>
  <si>
    <t>SFX Czeban-Gunn</t>
  </si>
  <si>
    <t>SFX Krase-Rumble</t>
  </si>
  <si>
    <t>SFX Bailey</t>
  </si>
  <si>
    <t>SFX McAvoy</t>
  </si>
  <si>
    <t>SFX Salzman</t>
  </si>
  <si>
    <t xml:space="preserve">78 Seward </t>
  </si>
  <si>
    <t>78 Geballe</t>
  </si>
  <si>
    <t>78 Mulholland</t>
  </si>
  <si>
    <t xml:space="preserve">78 Talocchi </t>
  </si>
  <si>
    <t>78 Umali</t>
  </si>
  <si>
    <t>78 Roberts</t>
  </si>
  <si>
    <t>78 Manson</t>
  </si>
  <si>
    <t xml:space="preserve">78 Cummings/Reyentovich </t>
  </si>
  <si>
    <t>78 Fisher</t>
  </si>
  <si>
    <t>78 Wexler</t>
  </si>
  <si>
    <t>78 Breving</t>
  </si>
  <si>
    <t>78 Margolis Cubs</t>
  </si>
  <si>
    <t>SFX MARKOWITZ</t>
  </si>
  <si>
    <t>SFX ROLLIN</t>
  </si>
  <si>
    <t>SFX WEINSTEIN</t>
  </si>
  <si>
    <t>SFX DAVELAAR</t>
  </si>
  <si>
    <t>SFX DISPENZA</t>
  </si>
  <si>
    <t>SFX MACROY-HIGGINS</t>
  </si>
  <si>
    <t>SFX SAHNER</t>
  </si>
  <si>
    <t>SFX SCHWARTZ/KOPER</t>
  </si>
  <si>
    <t>SFX BLOCH</t>
  </si>
  <si>
    <t>SFX FIELD</t>
  </si>
  <si>
    <t>SFX SALAMY/BAST</t>
  </si>
  <si>
    <t>SFX BOGARTY/VETO</t>
  </si>
  <si>
    <t>SFX LOPEZ/SHERMAN</t>
  </si>
  <si>
    <t xml:space="preserve">SFX MUSTANG 6 </t>
  </si>
  <si>
    <t xml:space="preserve">SFX RAPPAPORT </t>
  </si>
  <si>
    <t>SFX SLIVINSKI/BRUNSDEN</t>
  </si>
  <si>
    <t>SFX BZOMOWSKI</t>
  </si>
  <si>
    <t>HN Caccamo</t>
  </si>
  <si>
    <t>HN Cheswick/Heegan</t>
  </si>
  <si>
    <t>SFX Harvey</t>
  </si>
  <si>
    <t>SFX Kaplan</t>
  </si>
  <si>
    <t>SFX Washburn-Ewing</t>
  </si>
  <si>
    <t>78 Skyrm</t>
  </si>
  <si>
    <t>78 Landreth</t>
  </si>
  <si>
    <t>78 Newcomb</t>
  </si>
  <si>
    <t>SFX Long</t>
  </si>
  <si>
    <t>78 Cross</t>
  </si>
  <si>
    <t xml:space="preserve">78 Meyer </t>
  </si>
  <si>
    <t>North</t>
  </si>
  <si>
    <t>South</t>
  </si>
  <si>
    <t>HN Cottingham</t>
  </si>
  <si>
    <t>CF Letizia</t>
  </si>
  <si>
    <t>BA TRELLES</t>
  </si>
  <si>
    <t>COLTS</t>
  </si>
  <si>
    <t>TOTAL:</t>
  </si>
  <si>
    <t>FR</t>
  </si>
  <si>
    <t>CF Berger</t>
  </si>
  <si>
    <t>SFX MARTIN</t>
  </si>
  <si>
    <t>HN DILLON</t>
  </si>
  <si>
    <t>SFX BRUNSDEN</t>
  </si>
  <si>
    <t>SFX BUFFOLANO</t>
  </si>
  <si>
    <t>78 Cubs 3 Paliseno</t>
  </si>
  <si>
    <t>78 Cubs 2 Black</t>
  </si>
  <si>
    <t>78 Mustangs 1 Green</t>
  </si>
  <si>
    <t>78 Bantam 1 Green</t>
  </si>
  <si>
    <t>78 McAdam Green</t>
  </si>
  <si>
    <t>78 Paliseno</t>
  </si>
  <si>
    <t>CN</t>
  </si>
  <si>
    <t>CE</t>
  </si>
  <si>
    <t>MU</t>
  </si>
  <si>
    <t>BE</t>
  </si>
  <si>
    <t>SFX SWANSON</t>
  </si>
  <si>
    <t>78 Waldman</t>
  </si>
  <si>
    <t>78 Cummings/Reyen</t>
  </si>
  <si>
    <t>SBN</t>
  </si>
  <si>
    <t>WAS</t>
  </si>
  <si>
    <t>78 Black Cu</t>
  </si>
  <si>
    <t>78 Green Fr</t>
  </si>
  <si>
    <t>78 Green Ba</t>
  </si>
  <si>
    <t>78 Kreth</t>
  </si>
  <si>
    <t>78 AGHERA</t>
  </si>
  <si>
    <t>78 MARGOLIS BRONCO</t>
  </si>
  <si>
    <t>78 ALEMAN</t>
  </si>
  <si>
    <t>78 GREEN Mu</t>
  </si>
  <si>
    <t>78 GREENBERG/WRIGHT</t>
  </si>
  <si>
    <t>SFX SLIVINSKI</t>
  </si>
  <si>
    <t>kreth</t>
  </si>
  <si>
    <t xml:space="preserve"> </t>
  </si>
  <si>
    <t>PPBA 2024  LIST OF HARDBALL &amp; SOFTBALL TEAMS</t>
  </si>
  <si>
    <t>SFX Berger</t>
  </si>
  <si>
    <t>SFX Berke</t>
  </si>
  <si>
    <t>SFX Campos</t>
  </si>
  <si>
    <t>SFX Klein</t>
  </si>
  <si>
    <t>SFX Lopez</t>
  </si>
  <si>
    <t>SFX Rappaport</t>
  </si>
  <si>
    <t>SFX Swanson-MUSTANG</t>
  </si>
  <si>
    <t>SFX Wasserman</t>
  </si>
  <si>
    <t>SFX Weinstein-MUSTANG</t>
  </si>
  <si>
    <t>SFX Bzomowski</t>
  </si>
  <si>
    <t>SFX Martin</t>
  </si>
  <si>
    <t>SFX Rollin</t>
  </si>
  <si>
    <t>SFX Swanson-BRONCO</t>
  </si>
  <si>
    <t>SFX Weinstein-BRONCO</t>
  </si>
  <si>
    <t>SFX Wells</t>
  </si>
  <si>
    <t>SFX Boulet</t>
  </si>
  <si>
    <t>SFX Davelaar</t>
  </si>
  <si>
    <t>SFX Dispenza</t>
  </si>
  <si>
    <t>SFX Erwin</t>
  </si>
  <si>
    <t>SFX Rumble</t>
  </si>
  <si>
    <t>SFX Bailey-Pfister</t>
  </si>
  <si>
    <t>SFX Fladgate-Gollust</t>
  </si>
  <si>
    <t>SFX Waldauer-SB</t>
  </si>
  <si>
    <t>SFX Ewing</t>
  </si>
  <si>
    <t>SFX Kaye</t>
  </si>
  <si>
    <t>SFX Miller</t>
  </si>
  <si>
    <t>SFX Oseep</t>
  </si>
  <si>
    <t>SFX Silver</t>
  </si>
  <si>
    <t>SFX Stein</t>
  </si>
  <si>
    <t>SFX Waldauer-CUB</t>
  </si>
  <si>
    <t>SFX Ferrara</t>
  </si>
  <si>
    <t>SFX Steiker-Epstein</t>
  </si>
  <si>
    <t>Central</t>
  </si>
  <si>
    <t>SFX Freedgood</t>
  </si>
  <si>
    <t>SFX Hulsmann</t>
  </si>
  <si>
    <t>SFX Lengyel</t>
  </si>
  <si>
    <t>SFX Turner</t>
  </si>
  <si>
    <t>BANTAM TOTAL</t>
  </si>
  <si>
    <t>CUBS TOTAL</t>
  </si>
  <si>
    <t>SOUTH</t>
  </si>
  <si>
    <t>NORTH</t>
  </si>
  <si>
    <t>CUBS CENTRAL</t>
  </si>
  <si>
    <t>BA Trelles</t>
  </si>
  <si>
    <t>SFX</t>
  </si>
  <si>
    <t>Cub 2</t>
  </si>
  <si>
    <t>Bant</t>
  </si>
  <si>
    <t>S B</t>
  </si>
  <si>
    <t>GH</t>
  </si>
  <si>
    <t>Fr</t>
  </si>
  <si>
    <t>Mu</t>
  </si>
  <si>
    <t>br</t>
  </si>
  <si>
    <t>colt</t>
  </si>
  <si>
    <t>2024- 53</t>
  </si>
  <si>
    <t>Cub1</t>
  </si>
  <si>
    <t>SFX Brunsden</t>
  </si>
  <si>
    <t>SFX Doukas</t>
  </si>
  <si>
    <t>SFX Isenberg</t>
  </si>
  <si>
    <t>SFX Poscalbo</t>
  </si>
  <si>
    <t>HN Cheswick (wk)</t>
  </si>
  <si>
    <t>HN Galvin/Heegan (Med)</t>
  </si>
  <si>
    <t>HN Cottingham (strong)</t>
  </si>
  <si>
    <t>HN Alverez (weak)</t>
  </si>
  <si>
    <t>HN Colts (?) ??</t>
  </si>
  <si>
    <t>HN Grasshopper (Weak) ??</t>
  </si>
  <si>
    <t>78 Barkow</t>
  </si>
  <si>
    <t>78 Margolis Bantam</t>
  </si>
  <si>
    <t>78 O'Brien-Korns</t>
  </si>
  <si>
    <t>78 Seward</t>
  </si>
  <si>
    <t>S</t>
  </si>
  <si>
    <t>M</t>
  </si>
  <si>
    <t>W</t>
  </si>
  <si>
    <t>78 Margolis Broncos</t>
  </si>
  <si>
    <t>78 Aghera</t>
  </si>
  <si>
    <t>78 Blecker</t>
  </si>
  <si>
    <t>78 Cubs Black</t>
  </si>
  <si>
    <t>78 Nessen</t>
  </si>
  <si>
    <t>78 Trotter</t>
  </si>
  <si>
    <t>78 Holt</t>
  </si>
  <si>
    <t>78 Fitzgerald</t>
  </si>
  <si>
    <t>78 Wagenberg-DaSilva</t>
  </si>
  <si>
    <t>78 Womble</t>
  </si>
  <si>
    <t>78 Feehan</t>
  </si>
  <si>
    <t>78 Leonard</t>
  </si>
  <si>
    <t>78 Nerpel</t>
  </si>
  <si>
    <t>78 Greenberg-Wright Cubs</t>
  </si>
  <si>
    <t>78 Fisher Cubs</t>
  </si>
  <si>
    <t>78 Cummings-Reyentovich</t>
  </si>
  <si>
    <t>78 Cubs Green</t>
  </si>
  <si>
    <t>78 Barkus-Nieuwenhuis</t>
  </si>
  <si>
    <t>78 Greenberg-Wright Mustangs</t>
  </si>
  <si>
    <t>78 Mustangs Black</t>
  </si>
  <si>
    <t>78 Mustangs Red</t>
  </si>
  <si>
    <t>78 de Mause</t>
  </si>
  <si>
    <t>78 Thomases</t>
  </si>
  <si>
    <t>78 Man</t>
  </si>
  <si>
    <t>78 Super Bantam Black</t>
  </si>
  <si>
    <t>East</t>
  </si>
  <si>
    <t>move 1 cent to east</t>
  </si>
  <si>
    <t>move 1 south to Central</t>
  </si>
  <si>
    <t xml:space="preserve">Adam </t>
  </si>
  <si>
    <t>make it</t>
  </si>
  <si>
    <t>Adam</t>
  </si>
  <si>
    <t>SFX CUBS</t>
  </si>
  <si>
    <t>move 1 S to med</t>
  </si>
  <si>
    <t>Move 1 med to Wk</t>
  </si>
  <si>
    <t>8-8-4</t>
  </si>
  <si>
    <t>6-5</t>
  </si>
  <si>
    <t>w</t>
  </si>
  <si>
    <t>7-6</t>
  </si>
  <si>
    <t>8-6</t>
  </si>
  <si>
    <t>8-5 or 7-6</t>
  </si>
  <si>
    <t xml:space="preserve">SB </t>
  </si>
  <si>
    <t>BN</t>
  </si>
  <si>
    <t>YEL-7</t>
  </si>
  <si>
    <t>OR-6</t>
  </si>
  <si>
    <t>BS</t>
  </si>
  <si>
    <t>YEL-6</t>
  </si>
  <si>
    <t>OR-5</t>
  </si>
  <si>
    <t>??</t>
  </si>
  <si>
    <t>OR-7</t>
  </si>
  <si>
    <t>WANT 8-8-4</t>
  </si>
  <si>
    <t>C-N</t>
  </si>
  <si>
    <t>CW</t>
  </si>
  <si>
    <t>BW</t>
  </si>
  <si>
    <t>Version 1</t>
  </si>
  <si>
    <t>78 Colacino</t>
  </si>
  <si>
    <t>78 Greenblatt-Krase</t>
  </si>
  <si>
    <t>78 Barkow  (Cubs-Black</t>
  </si>
  <si>
    <t>cub</t>
  </si>
  <si>
    <t>78 O'Brien-Korns -new</t>
  </si>
  <si>
    <t>78 Colacino - riordan</t>
  </si>
  <si>
    <t>Lnadreth</t>
  </si>
  <si>
    <t>Candido</t>
  </si>
  <si>
    <t>78 Fisher Bantam</t>
  </si>
  <si>
    <t>78 Meyer</t>
  </si>
  <si>
    <t>new</t>
  </si>
  <si>
    <t>riordan</t>
  </si>
  <si>
    <t>Levenson</t>
  </si>
  <si>
    <t>EAST</t>
  </si>
  <si>
    <t>TOT</t>
  </si>
  <si>
    <t>PLCD</t>
  </si>
  <si>
    <t>TO PLC</t>
  </si>
  <si>
    <t>Southeast</t>
  </si>
  <si>
    <t>West</t>
  </si>
  <si>
    <t>with deMause</t>
  </si>
  <si>
    <t>SUGGESTIONS</t>
  </si>
  <si>
    <t>Team</t>
  </si>
  <si>
    <t>Ave Age</t>
  </si>
  <si>
    <t xml:space="preserve">or </t>
  </si>
  <si>
    <t xml:space="preserve">CN </t>
  </si>
  <si>
    <t>??-means not sure will have team</t>
  </si>
  <si>
    <t>NEW</t>
  </si>
  <si>
    <t>To give 2 SFX in South swap Nierenberg</t>
  </si>
  <si>
    <t>SB</t>
  </si>
  <si>
    <t>NOTES</t>
  </si>
  <si>
    <t>'23 Div</t>
  </si>
  <si>
    <t>HN Alverez</t>
  </si>
  <si>
    <t>??=HN not sure will have enough for that team</t>
  </si>
  <si>
    <t xml:space="preserve">  and average age of this year's team using the SFX</t>
  </si>
  <si>
    <t xml:space="preserve">  Rosters</t>
  </si>
  <si>
    <t>Strong</t>
  </si>
  <si>
    <t>Weak</t>
  </si>
  <si>
    <t>'23-was BW-Candido</t>
  </si>
  <si>
    <t>'23-was BE-Landreth</t>
  </si>
  <si>
    <t>USE THIS SS</t>
  </si>
  <si>
    <t xml:space="preserve">HN Cheswick </t>
  </si>
  <si>
    <t>HN Galvin/Heegan</t>
  </si>
  <si>
    <t>American</t>
  </si>
  <si>
    <t>National</t>
  </si>
  <si>
    <t>78 Black-SB</t>
  </si>
  <si>
    <t>78 Black Cubs</t>
  </si>
  <si>
    <t>78 Greenberg-Wright Mu</t>
  </si>
  <si>
    <t>78 Red Mu</t>
  </si>
  <si>
    <t>78 Margolis Bronco</t>
  </si>
  <si>
    <t>HN Colts</t>
  </si>
  <si>
    <t>SFX Swanson Mu</t>
  </si>
  <si>
    <t>SFX Weinstein Mu</t>
  </si>
  <si>
    <t>SFX Swanson Bronco</t>
  </si>
  <si>
    <t>SFX Weinstein Bronco</t>
  </si>
  <si>
    <t>SFX Waldauer Cubs</t>
  </si>
  <si>
    <t>78 Green Cubs</t>
  </si>
  <si>
    <t>In addition to Adam, Anthony &amp; Andy's recommendations,</t>
  </si>
  <si>
    <t xml:space="preserve">  I used two main allocation criteria: last year's div/tier</t>
  </si>
  <si>
    <t>Total Teams:</t>
  </si>
  <si>
    <t>78 Black Mu</t>
  </si>
  <si>
    <t>lives near Di</t>
  </si>
  <si>
    <t>Issue</t>
  </si>
  <si>
    <t>HN Grasshopper-West</t>
  </si>
  <si>
    <t>HN</t>
  </si>
  <si>
    <t>C F</t>
  </si>
  <si>
    <t>BA</t>
  </si>
  <si>
    <t>Confirm:</t>
  </si>
  <si>
    <t>78 Black-SB Issue was Landreth</t>
  </si>
  <si>
    <t>T</t>
  </si>
  <si>
    <t>Bant West</t>
  </si>
  <si>
    <t>Removed teams</t>
  </si>
  <si>
    <t>78 Black</t>
  </si>
  <si>
    <t>Colts</t>
  </si>
  <si>
    <t>SB West</t>
  </si>
  <si>
    <t>Bant North</t>
  </si>
  <si>
    <t>HN Alvarez</t>
  </si>
  <si>
    <t>Bantam</t>
  </si>
  <si>
    <t>Mimi Stein</t>
  </si>
  <si>
    <t>Phil Turner</t>
  </si>
  <si>
    <t>Tim Driscoll</t>
  </si>
  <si>
    <t>Daniel McDermon</t>
  </si>
  <si>
    <t>Eric Freedgood</t>
  </si>
  <si>
    <t>Eddie Larios</t>
  </si>
  <si>
    <t>Ryne Miller</t>
  </si>
  <si>
    <t>Cub</t>
  </si>
  <si>
    <t>Jonathan Waldauer</t>
  </si>
  <si>
    <t>John Doukas</t>
  </si>
  <si>
    <t>Josh Kaye</t>
  </si>
  <si>
    <t>Nate Oseep</t>
  </si>
  <si>
    <t>Roger Lengyel</t>
  </si>
  <si>
    <t>Brendan Dunleavy</t>
  </si>
  <si>
    <t>Matthew Cohen</t>
  </si>
  <si>
    <t>Brendan Maloney</t>
  </si>
  <si>
    <t>David Bourla</t>
  </si>
  <si>
    <t>Donald Helliger</t>
  </si>
  <si>
    <t>Michael Hearst</t>
  </si>
  <si>
    <t>Jason Auerbach</t>
  </si>
  <si>
    <t>Mark Hulsmann</t>
  </si>
  <si>
    <t>Daniel Silver</t>
  </si>
  <si>
    <t>Mike Ferrara</t>
  </si>
  <si>
    <t>Chris Isenberg/Evan Lang</t>
  </si>
  <si>
    <t>Freshman</t>
  </si>
  <si>
    <t>Michael Gollust</t>
  </si>
  <si>
    <t>Ryan Poscablo</t>
  </si>
  <si>
    <t>Grasshopper</t>
  </si>
  <si>
    <t>Chris Bailey/Pfister</t>
  </si>
  <si>
    <t>William Sobel/Daniel McDermon</t>
  </si>
  <si>
    <t>Daniel Kausch</t>
  </si>
  <si>
    <t>Super Bantam</t>
  </si>
  <si>
    <t>Brian Ewing</t>
  </si>
  <si>
    <t>Mark Louka</t>
  </si>
  <si>
    <t>JP Anderson/Andrew Cartozian</t>
  </si>
  <si>
    <t>SFX Dunleavy</t>
  </si>
  <si>
    <t>SFX Cohen</t>
  </si>
  <si>
    <t>SFX Maloney</t>
  </si>
  <si>
    <t>SFX Bourla</t>
  </si>
  <si>
    <t>SFX Helliger</t>
  </si>
  <si>
    <t>SFX Hearst</t>
  </si>
  <si>
    <t>SFX Auerbach</t>
  </si>
  <si>
    <t>SFX Hulsman</t>
  </si>
  <si>
    <t>SFX Gollust</t>
  </si>
  <si>
    <t>SFX Sobel-McDermon</t>
  </si>
  <si>
    <t>SFX Kausch</t>
  </si>
  <si>
    <t>SFX Anderson-Cartozian</t>
  </si>
  <si>
    <t>A</t>
  </si>
  <si>
    <t>B</t>
  </si>
  <si>
    <t xml:space="preserve">SFX Isenberg-Lang </t>
  </si>
  <si>
    <t>CF Cires</t>
  </si>
  <si>
    <t>CF</t>
  </si>
  <si>
    <t>Col D</t>
  </si>
  <si>
    <t>Col I</t>
  </si>
  <si>
    <t>Coach Name</t>
  </si>
  <si>
    <t>Mustang</t>
  </si>
  <si>
    <t>Matt Meyers</t>
  </si>
  <si>
    <t>Chris Comparetto</t>
  </si>
  <si>
    <t>Steven Rodriguez</t>
  </si>
  <si>
    <t>Matthew Klein</t>
  </si>
  <si>
    <t>Tony Campos </t>
  </si>
  <si>
    <t>Gahres/Berke</t>
  </si>
  <si>
    <t>Utterbeck</t>
  </si>
  <si>
    <t>Weiner</t>
  </si>
  <si>
    <t>Bronco</t>
  </si>
  <si>
    <t>Sarah Borriello</t>
  </si>
  <si>
    <t>Ron Kustal</t>
  </si>
  <si>
    <t>Mike Weinstein </t>
  </si>
  <si>
    <t>Alex Rappaport</t>
  </si>
  <si>
    <t>Ron Oberlender/Wasserman</t>
  </si>
  <si>
    <t>Nick Wells</t>
  </si>
  <si>
    <t>Sherman</t>
  </si>
  <si>
    <t>Ron Swanson</t>
  </si>
  <si>
    <t>Colt</t>
  </si>
  <si>
    <t>Jack Erwin </t>
  </si>
  <si>
    <t>Brunsden/Schwartz</t>
  </si>
  <si>
    <t>Mike Weinstein</t>
  </si>
  <si>
    <t>Sal Dispenza </t>
  </si>
  <si>
    <t xml:space="preserve">Amy Boulet </t>
  </si>
  <si>
    <t>SFX Meyers</t>
  </si>
  <si>
    <t>SFX Campos </t>
  </si>
  <si>
    <t>SFX Gahres/Berke</t>
  </si>
  <si>
    <t>SFX Comparetto</t>
  </si>
  <si>
    <t>SFX Rodriguez</t>
  </si>
  <si>
    <t>SFX Utterbeck</t>
  </si>
  <si>
    <t>SFX Weiner</t>
  </si>
  <si>
    <t>SFX Kustal</t>
  </si>
  <si>
    <t>SFX Sherman</t>
  </si>
  <si>
    <t>SFX Swanson</t>
  </si>
  <si>
    <t>SFX Borriello</t>
  </si>
  <si>
    <t>SFX Weinstein </t>
  </si>
  <si>
    <t>SFX Oberlender</t>
  </si>
  <si>
    <t xml:space="preserve">SFX Boulet </t>
  </si>
  <si>
    <t>SFX Dispenza </t>
  </si>
  <si>
    <t>SFX Weinstein</t>
  </si>
  <si>
    <t>SFX Erwin </t>
  </si>
  <si>
    <t>C</t>
  </si>
  <si>
    <t>COLT</t>
  </si>
  <si>
    <t>TOTAL</t>
  </si>
  <si>
    <t>No games 4/13-17 - all</t>
  </si>
  <si>
    <t>78 Ma-Ofalt-Seiter</t>
  </si>
  <si>
    <t>No game Saturday 5/10</t>
  </si>
  <si>
    <t>Cubs</t>
  </si>
  <si>
    <t>No games 4/5</t>
  </si>
  <si>
    <t>78 Margolis</t>
  </si>
  <si>
    <t>Coaching two PPBA teams</t>
  </si>
  <si>
    <t>No Sunday games before 4 PM</t>
  </si>
  <si>
    <t>Mustangs</t>
  </si>
  <si>
    <t>Broncos</t>
  </si>
  <si>
    <t>78 Ford</t>
  </si>
  <si>
    <t xml:space="preserve">Prefers Saturday for weekend games </t>
  </si>
  <si>
    <t>No games 4/11-4/20, 5/14-16</t>
  </si>
  <si>
    <t xml:space="preserve">78 Greenberg-Wright </t>
  </si>
  <si>
    <t>Would like any weekend games on Sundays with two teams back to back if possible</t>
  </si>
  <si>
    <t>78 Broncos Blue</t>
  </si>
  <si>
    <t>Sun April 6 (no games after 12)
No games Tues April 8
April 12-20 (no games)
No games Sat April 26 
Sun April 27 (no games before 1p)
No games May 2nd
Sun May 4th (no games before 3pm)
Sat May 10 (no games after 2pm)
Sat May 17 (no games after 3pm)
No games Sun May 18
No games May 23-26 (holiday weekend, soccer tournament out of state)
June 1 (no games after 10:30)</t>
  </si>
  <si>
    <t xml:space="preserve">78 Margolis </t>
  </si>
  <si>
    <t>78 Fernandez</t>
  </si>
  <si>
    <t>No games 4/11, 5/1, 5/11</t>
  </si>
  <si>
    <t>No games Tuesdays or Thursdays, prefers Sunday to Saturday if possible</t>
  </si>
  <si>
    <t>No morning games when playing on weekends</t>
  </si>
  <si>
    <t>No games 4/12-13 or 5/10-11</t>
  </si>
  <si>
    <t>78 Peters</t>
  </si>
  <si>
    <t>78 Kalish</t>
  </si>
  <si>
    <t>78 Azark</t>
  </si>
  <si>
    <t>Can play on Sundays only when playing weekend games</t>
  </si>
  <si>
    <t>78 Goettelmann</t>
  </si>
  <si>
    <t>78 Brafman-Odom</t>
  </si>
  <si>
    <t>78 Cubs Orange</t>
  </si>
  <si>
    <t>78 McClellan-Wilhelmi</t>
  </si>
  <si>
    <t>No games 5/9-5/12</t>
  </si>
  <si>
    <t>78 Walters</t>
  </si>
  <si>
    <t xml:space="preserve">Works nights. Prefers afternoon games. </t>
  </si>
  <si>
    <t>No games 4/4, 4/5</t>
  </si>
  <si>
    <t>No Thursday games; would like to play on a consistent day either Saturday or Sunday</t>
  </si>
  <si>
    <t>78 Grasshopper Blue</t>
  </si>
  <si>
    <t>78 Mustangs Blue</t>
  </si>
  <si>
    <t>78 Mustangs Green</t>
  </si>
  <si>
    <t>78 Cochran</t>
  </si>
  <si>
    <t>No games 4/5, 4/20, 5/11</t>
  </si>
  <si>
    <t>78 Markowicz</t>
  </si>
  <si>
    <t>No games Jewish holidays</t>
  </si>
  <si>
    <t>4/26 no game</t>
  </si>
  <si>
    <t>78 Gunton</t>
  </si>
  <si>
    <t>Requests the earliest slot on 4/5, no games 4/6-9, 4/16-17 and 5/21-22</t>
  </si>
  <si>
    <t>For 4/26 weeknd - requests Friday or earliest Saturday game; nothing 4/3</t>
  </si>
  <si>
    <t xml:space="preserve">No games 4/3 to 5, No AM games on 4/27 and 5/17; avoid 6/14-15 if possible for playoffs? </t>
  </si>
  <si>
    <t>Rate</t>
  </si>
  <si>
    <t>NA</t>
  </si>
  <si>
    <t>Coaching two teams-2nd is 78 PW team; no games in first AM slot</t>
  </si>
  <si>
    <t>2 teams</t>
  </si>
  <si>
    <t>SFX 2025:</t>
  </si>
  <si>
    <t>South is weak (first year teams), West is weak but not as weak as south.  East is strongest.  But not strong enough for North. </t>
  </si>
  <si>
    <t>Freshmen</t>
  </si>
  <si>
    <t>playing weekdays</t>
  </si>
  <si>
    <t>Andy listed in contacts</t>
  </si>
  <si>
    <t>PPBA 2025 HARDBALL &amp; SOFTBALL TEAMS</t>
  </si>
  <si>
    <t>9inn or DH 5 or 6 inngs // 6 inn 1st gm 10 after 4 mercy, no 12 after 5 in 2nd game</t>
  </si>
  <si>
    <t>No standings</t>
  </si>
  <si>
    <t>Godbey</t>
  </si>
  <si>
    <t>No</t>
  </si>
  <si>
    <t xml:space="preserve">Cubs </t>
  </si>
  <si>
    <t>w/m</t>
  </si>
  <si>
    <t>Cheswick</t>
  </si>
  <si>
    <t>Heegan</t>
  </si>
  <si>
    <t>Galvin</t>
  </si>
  <si>
    <t>Cottingham</t>
  </si>
  <si>
    <t>m/s</t>
  </si>
  <si>
    <t>Bron</t>
  </si>
  <si>
    <t>w/??</t>
  </si>
  <si>
    <t>Alvarez-some not yet</t>
  </si>
  <si>
    <t>Monday</t>
  </si>
  <si>
    <t>HN Cheswick</t>
  </si>
  <si>
    <t>HN Heegan</t>
  </si>
  <si>
    <t>HN Galvin</t>
  </si>
  <si>
    <t>Reduce long names</t>
  </si>
  <si>
    <t>BR</t>
  </si>
  <si>
    <t>CF Grasshopper</t>
  </si>
  <si>
    <t>PW</t>
  </si>
  <si>
    <t>SFX Anderson-Cart</t>
  </si>
  <si>
    <t>SFX Gahres-Berke</t>
  </si>
  <si>
    <t>move Rapp to East if HN Alvarex plays</t>
  </si>
  <si>
    <t>78 Wagenberg</t>
  </si>
  <si>
    <t>78 Wilhelmi</t>
  </si>
  <si>
    <t>78 Must Blue</t>
  </si>
  <si>
    <t>78 Must Green</t>
  </si>
  <si>
    <t>78 Cummings</t>
  </si>
  <si>
    <t>Rook</t>
  </si>
  <si>
    <t>Lion</t>
  </si>
  <si>
    <t>Pony</t>
  </si>
  <si>
    <t>LwDIV</t>
  </si>
  <si>
    <t>All</t>
  </si>
  <si>
    <t>No78 Pony</t>
  </si>
  <si>
    <t xml:space="preserve">TOT NO 78 LD </t>
  </si>
  <si>
    <t>TOT W/ 78</t>
  </si>
  <si>
    <t>&gt;2024</t>
  </si>
  <si>
    <t>Was 78 GH Blue</t>
  </si>
  <si>
    <t>Divisions/Tiers</t>
  </si>
  <si>
    <t>WAS 78 Cubs Orange- NOW SINNOTT</t>
  </si>
  <si>
    <t>78 Sinnott</t>
  </si>
  <si>
    <t>was 78 Broncos Blue</t>
  </si>
  <si>
    <t>78 Kapoor</t>
  </si>
  <si>
    <t>fr West</t>
  </si>
  <si>
    <t>SFX Donleavy</t>
  </si>
  <si>
    <t>SFX Utterback</t>
  </si>
  <si>
    <t>SFX Damashek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</si>
</sst>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3" x14ac:knownFonts="1">
    <font>
      <sz val="12"/>
      <color theme="1"/>
      <name val="Calibri"/>
      <family val="2"/>
      <scheme val="minor"/>
    </font>
    <font>
      <sz val="11"/>
      <color theme="1"/>
      <name val="Calibri"/>
      <family val="2"/>
      <scheme val="minor"/>
    </font>
    <font>
      <sz val="12"/>
      <color theme="1"/>
      <name val="Calibri"/>
      <family val="2"/>
      <scheme val="minor"/>
    </font>
    <font>
      <b/>
      <sz val="14"/>
      <color theme="1"/>
      <name val="Arial"/>
      <family val="2"/>
    </font>
    <font>
      <sz val="14"/>
      <color theme="1"/>
      <name val="Arial"/>
      <family val="2"/>
    </font>
    <font>
      <sz val="12"/>
      <color theme="1"/>
      <name val="Arial"/>
      <family val="2"/>
    </font>
    <font>
      <b/>
      <sz val="12"/>
      <color theme="0"/>
      <name val="Arial"/>
      <family val="2"/>
    </font>
    <font>
      <b/>
      <sz val="12"/>
      <color theme="1"/>
      <name val="Arial"/>
      <family val="2"/>
    </font>
    <font>
      <b/>
      <sz val="12"/>
      <name val="Arial"/>
      <family val="2"/>
    </font>
    <font>
      <sz val="12"/>
      <name val="Arial"/>
      <family val="2"/>
    </font>
    <font>
      <b/>
      <sz val="12"/>
      <color theme="2"/>
      <name val="Arial"/>
      <family val="2"/>
    </font>
    <font>
      <sz val="10"/>
      <name val="Arial"/>
      <family val="2"/>
    </font>
    <font>
      <sz val="12"/>
      <color rgb="FF000000"/>
      <name val="Calibri"/>
      <family val="2"/>
      <scheme val="minor"/>
    </font>
    <font>
      <sz val="12"/>
      <color rgb="FFFF0000"/>
      <name val="Calibri"/>
      <family val="2"/>
      <scheme val="minor"/>
    </font>
    <font>
      <sz val="12"/>
      <name val="Calibri"/>
      <family val="2"/>
      <scheme val="minor"/>
    </font>
    <font>
      <b/>
      <sz val="12"/>
      <color theme="1"/>
      <name val="Calibri"/>
      <family val="2"/>
      <scheme val="minor"/>
    </font>
    <font>
      <b/>
      <sz val="12"/>
      <color rgb="FFFF0000"/>
      <name val="Arial"/>
      <family val="2"/>
    </font>
    <font>
      <b/>
      <sz val="12"/>
      <name val="Calibri"/>
      <family val="2"/>
      <scheme val="minor"/>
    </font>
    <font>
      <b/>
      <sz val="12"/>
      <color rgb="FF000000"/>
      <name val="Calibri"/>
      <family val="2"/>
      <scheme val="minor"/>
    </font>
    <font>
      <b/>
      <sz val="12"/>
      <color rgb="FFFF0000"/>
      <name val="Calibri"/>
      <family val="2"/>
      <scheme val="minor"/>
    </font>
    <font>
      <b/>
      <sz val="9"/>
      <color theme="1"/>
      <name val="Arial"/>
      <family val="2"/>
    </font>
    <font>
      <b/>
      <sz val="11"/>
      <color theme="1"/>
      <name val="Calibri"/>
      <family val="2"/>
      <scheme val="minor"/>
    </font>
    <font>
      <b/>
      <sz val="11"/>
      <color theme="1"/>
      <name val="Arial"/>
      <family val="2"/>
    </font>
    <font>
      <b/>
      <sz val="10"/>
      <color theme="1"/>
      <name val="Helvetica Neue"/>
      <family val="2"/>
    </font>
    <font>
      <sz val="10"/>
      <color indexed="8"/>
      <name val="Helvetica Neue"/>
      <family val="2"/>
    </font>
    <font>
      <b/>
      <sz val="10"/>
      <color indexed="8"/>
      <name val="Helvetica Neue"/>
      <family val="2"/>
    </font>
    <font>
      <b/>
      <sz val="12"/>
      <color theme="0"/>
      <name val="Calibri"/>
      <family val="2"/>
      <scheme val="minor"/>
    </font>
    <font>
      <b/>
      <sz val="14"/>
      <color theme="1"/>
      <name val="Calibri"/>
      <family val="2"/>
      <scheme val="minor"/>
    </font>
    <font>
      <sz val="12"/>
      <color indexed="8"/>
      <name val="Calibri"/>
      <family val="2"/>
      <scheme val="minor"/>
    </font>
    <font>
      <b/>
      <sz val="14"/>
      <color theme="2"/>
      <name val="Calibri"/>
      <family val="2"/>
      <scheme val="minor"/>
    </font>
    <font>
      <b/>
      <sz val="14"/>
      <color theme="0"/>
      <name val="Calibri"/>
      <family val="2"/>
      <scheme val="minor"/>
    </font>
    <font>
      <b/>
      <sz val="10"/>
      <color theme="1"/>
      <name val="Calibri"/>
      <family val="2"/>
      <scheme val="minor"/>
    </font>
    <font>
      <b/>
      <sz val="8"/>
      <color theme="1"/>
      <name val="Calibri"/>
      <family val="2"/>
      <scheme val="minor"/>
    </font>
  </fonts>
  <fills count="7">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7" tint="0.39997558519241921"/>
        <bgColor indexed="64"/>
      </patternFill>
    </fill>
    <fill>
      <patternFill patternType="solid">
        <fgColor indexed="9"/>
        <bgColor auto="1"/>
      </patternFill>
    </fill>
    <fill>
      <patternFill patternType="solid">
        <fgColor rgb="FFFFC000"/>
        <bgColor indexed="64"/>
      </patternFill>
    </fill>
  </fills>
  <borders count="1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10"/>
      </left>
      <right style="thin">
        <color indexed="11"/>
      </right>
      <top style="thin">
        <color indexed="10"/>
      </top>
      <bottom style="thin">
        <color indexed="10"/>
      </bottom>
      <diagonal/>
    </border>
    <border>
      <left style="thin">
        <color indexed="11"/>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1"/>
      </left>
      <right/>
      <top/>
      <bottom/>
      <diagonal/>
    </border>
    <border>
      <left style="thin">
        <color indexed="11"/>
      </left>
      <right style="thin">
        <color indexed="13"/>
      </right>
      <top style="thin">
        <color indexed="11"/>
      </top>
      <bottom style="thin">
        <color indexed="11"/>
      </bottom>
      <diagonal/>
    </border>
    <border>
      <left style="thin">
        <color indexed="13"/>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medium">
        <color auto="1"/>
      </top>
      <bottom/>
      <diagonal/>
    </border>
  </borders>
  <cellStyleXfs count="6">
    <xf numFmtId="0" fontId="0" fillId="0" borderId="0"/>
    <xf numFmtId="0" fontId="2" fillId="0" borderId="0"/>
    <xf numFmtId="0" fontId="11" fillId="0" borderId="0"/>
    <xf numFmtId="43" fontId="2" fillId="0" borderId="0" applyFont="0" applyFill="0" applyBorder="0" applyAlignment="0" applyProtection="0"/>
    <xf numFmtId="0" fontId="1" fillId="0" borderId="0"/>
    <xf numFmtId="0" fontId="24" fillId="0" borderId="0" applyNumberFormat="0" applyFill="0" applyBorder="0" applyProtection="0">
      <alignment vertical="top" wrapText="1"/>
    </xf>
  </cellStyleXfs>
  <cellXfs count="165">
    <xf numFmtId="0" fontId="0" fillId="0" borderId="0" xfId="0"/>
    <xf numFmtId="0" fontId="0" fillId="0" borderId="0" xfId="0" applyAlignment="1">
      <alignment horizontal="center"/>
    </xf>
    <xf numFmtId="0" fontId="3" fillId="0" borderId="1" xfId="1" applyFont="1" applyBorder="1" applyAlignment="1">
      <alignment horizontal="centerContinuous"/>
    </xf>
    <xf numFmtId="0" fontId="3" fillId="0" borderId="2" xfId="1" applyFont="1" applyBorder="1" applyAlignment="1">
      <alignment horizontal="centerContinuous"/>
    </xf>
    <xf numFmtId="0" fontId="4" fillId="0" borderId="2" xfId="1" applyFont="1" applyBorder="1" applyAlignment="1">
      <alignment horizontal="centerContinuous"/>
    </xf>
    <xf numFmtId="0" fontId="4" fillId="0" borderId="0" xfId="1" applyFont="1" applyAlignment="1">
      <alignment horizontal="centerContinuous"/>
    </xf>
    <xf numFmtId="0" fontId="5" fillId="0" borderId="0" xfId="1" applyFont="1" applyAlignment="1">
      <alignment vertical="center"/>
    </xf>
    <xf numFmtId="0" fontId="6" fillId="2" borderId="0" xfId="1" applyFont="1" applyFill="1" applyAlignment="1">
      <alignment horizontal="center" vertical="center"/>
    </xf>
    <xf numFmtId="0" fontId="7" fillId="0" borderId="0" xfId="1" applyFont="1" applyAlignment="1">
      <alignment horizontal="center" vertical="center"/>
    </xf>
    <xf numFmtId="0" fontId="5"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left" vertical="center"/>
    </xf>
    <xf numFmtId="0" fontId="9" fillId="0" borderId="0" xfId="1" applyFont="1" applyAlignment="1">
      <alignment horizontal="left" vertical="center"/>
    </xf>
    <xf numFmtId="0" fontId="10" fillId="2" borderId="0" xfId="1" applyFont="1" applyFill="1" applyAlignment="1">
      <alignment horizontal="center" vertical="center"/>
    </xf>
    <xf numFmtId="0" fontId="8" fillId="0" borderId="0" xfId="1" applyFont="1" applyAlignment="1">
      <alignment horizontal="right" vertical="center"/>
    </xf>
    <xf numFmtId="0" fontId="5" fillId="0" borderId="0" xfId="2" applyFont="1" applyAlignment="1">
      <alignment horizontal="left" vertical="center"/>
    </xf>
    <xf numFmtId="0" fontId="5" fillId="0" borderId="0" xfId="2" applyFont="1" applyAlignment="1">
      <alignment vertical="center"/>
    </xf>
    <xf numFmtId="0" fontId="9" fillId="0" borderId="0" xfId="2" applyFont="1" applyAlignment="1">
      <alignment horizontal="center" vertical="center"/>
    </xf>
    <xf numFmtId="0" fontId="9" fillId="0" borderId="0" xfId="1" applyFont="1" applyAlignment="1">
      <alignment horizontal="center" vertical="center"/>
    </xf>
    <xf numFmtId="0" fontId="7" fillId="0" borderId="0" xfId="1" applyFont="1" applyAlignment="1">
      <alignment vertical="center"/>
    </xf>
    <xf numFmtId="14" fontId="7" fillId="0" borderId="0" xfId="1" applyNumberFormat="1" applyFont="1" applyAlignment="1">
      <alignment horizontal="center" vertical="center"/>
    </xf>
    <xf numFmtId="43" fontId="5" fillId="0" borderId="0" xfId="3" applyFont="1" applyAlignment="1">
      <alignment vertical="center"/>
    </xf>
    <xf numFmtId="43" fontId="9" fillId="0" borderId="0" xfId="3" applyFont="1" applyAlignment="1">
      <alignment horizontal="left" vertical="center"/>
    </xf>
    <xf numFmtId="43" fontId="5" fillId="0" borderId="0" xfId="3" applyFont="1" applyAlignment="1">
      <alignment horizontal="center" vertical="center"/>
    </xf>
    <xf numFmtId="14" fontId="7" fillId="0" borderId="0" xfId="1" applyNumberFormat="1" applyFont="1" applyAlignment="1">
      <alignment horizontal="right" vertical="center" indent="1"/>
    </xf>
    <xf numFmtId="0" fontId="4" fillId="0" borderId="0" xfId="1" applyFont="1"/>
    <xf numFmtId="14" fontId="0" fillId="0" borderId="0" xfId="0" applyNumberFormat="1" applyAlignment="1">
      <alignment horizontal="left"/>
    </xf>
    <xf numFmtId="0" fontId="0" fillId="0" borderId="0" xfId="0" applyAlignment="1">
      <alignment horizontal="left"/>
    </xf>
    <xf numFmtId="0" fontId="12" fillId="0" borderId="0" xfId="0" applyFont="1" applyAlignment="1">
      <alignment horizontal="left"/>
    </xf>
    <xf numFmtId="0" fontId="0" fillId="0" borderId="0" xfId="0" applyAlignment="1">
      <alignment vertical="top"/>
    </xf>
    <xf numFmtId="14" fontId="5" fillId="0" borderId="0" xfId="1" quotePrefix="1" applyNumberFormat="1" applyFont="1" applyAlignment="1">
      <alignment vertical="center"/>
    </xf>
    <xf numFmtId="0" fontId="8" fillId="0" borderId="0" xfId="1" quotePrefix="1" applyFont="1" applyAlignment="1">
      <alignment horizontal="center" vertical="center"/>
    </xf>
    <xf numFmtId="0" fontId="7" fillId="0" borderId="0" xfId="1" quotePrefix="1" applyFont="1" applyAlignment="1">
      <alignment horizontal="center" vertical="center"/>
    </xf>
    <xf numFmtId="0" fontId="13" fillId="0" borderId="0" xfId="0" applyFont="1"/>
    <xf numFmtId="0" fontId="2" fillId="0" borderId="0" xfId="1" applyAlignment="1">
      <alignment vertical="center"/>
    </xf>
    <xf numFmtId="0" fontId="2" fillId="0" borderId="0" xfId="1"/>
    <xf numFmtId="0" fontId="2" fillId="0" borderId="0" xfId="0" applyFont="1"/>
    <xf numFmtId="0" fontId="14" fillId="0" borderId="0" xfId="1" applyFont="1" applyAlignment="1">
      <alignment vertical="center"/>
    </xf>
    <xf numFmtId="0" fontId="5" fillId="0" borderId="0" xfId="1" quotePrefix="1" applyFont="1" applyAlignment="1">
      <alignment horizontal="center" vertical="center"/>
    </xf>
    <xf numFmtId="0" fontId="0" fillId="3" borderId="0" xfId="0" applyFill="1" applyAlignment="1">
      <alignment horizontal="left"/>
    </xf>
    <xf numFmtId="0" fontId="12" fillId="3" borderId="0" xfId="0" applyFont="1" applyFill="1" applyAlignment="1">
      <alignment horizontal="left"/>
    </xf>
    <xf numFmtId="0" fontId="0" fillId="3" borderId="0" xfId="0" applyFill="1"/>
    <xf numFmtId="0" fontId="0" fillId="4" borderId="0" xfId="0" applyFill="1" applyAlignment="1">
      <alignment horizontal="left"/>
    </xf>
    <xf numFmtId="0" fontId="0" fillId="4" borderId="0" xfId="0" applyFill="1" applyAlignment="1">
      <alignment vertical="top"/>
    </xf>
    <xf numFmtId="0" fontId="0" fillId="4" borderId="0" xfId="0" applyFill="1"/>
    <xf numFmtId="0" fontId="2" fillId="4" borderId="0" xfId="1" applyFill="1" applyAlignment="1">
      <alignment vertical="center"/>
    </xf>
    <xf numFmtId="0" fontId="2" fillId="4" borderId="0" xfId="0" applyFont="1" applyFill="1"/>
    <xf numFmtId="0" fontId="12" fillId="4" borderId="0" xfId="0" applyFont="1" applyFill="1" applyAlignment="1">
      <alignment horizontal="left"/>
    </xf>
    <xf numFmtId="0" fontId="8" fillId="0" borderId="0" xfId="0" applyFont="1" applyAlignment="1">
      <alignment horizontal="center" vertical="center"/>
    </xf>
    <xf numFmtId="0" fontId="0" fillId="0" borderId="0" xfId="0" applyAlignment="1">
      <alignment horizontal="center" vertical="top"/>
    </xf>
    <xf numFmtId="0" fontId="0" fillId="0" borderId="0" xfId="1" applyFont="1" applyAlignment="1">
      <alignment vertical="center"/>
    </xf>
    <xf numFmtId="0" fontId="16" fillId="0" borderId="0" xfId="1" applyFont="1" applyAlignment="1">
      <alignment horizontal="left" vertical="center"/>
    </xf>
    <xf numFmtId="0" fontId="13" fillId="0" borderId="0" xfId="0" applyFont="1" applyAlignment="1">
      <alignment horizontal="left"/>
    </xf>
    <xf numFmtId="0" fontId="13" fillId="0" borderId="0" xfId="0" applyFont="1" applyAlignment="1">
      <alignment vertical="top"/>
    </xf>
    <xf numFmtId="0" fontId="13" fillId="0" borderId="0" xfId="0" applyFont="1" applyAlignment="1">
      <alignment horizontal="center"/>
    </xf>
    <xf numFmtId="0" fontId="16" fillId="0" borderId="0" xfId="1" applyFont="1" applyAlignment="1">
      <alignment horizontal="center" vertical="center"/>
    </xf>
    <xf numFmtId="0" fontId="13" fillId="0" borderId="0" xfId="0" applyFont="1" applyAlignment="1">
      <alignment horizontal="center" vertical="top"/>
    </xf>
    <xf numFmtId="14" fontId="5" fillId="0" borderId="0" xfId="1" applyNumberFormat="1" applyFont="1" applyAlignment="1">
      <alignment vertical="center"/>
    </xf>
    <xf numFmtId="0" fontId="8" fillId="0" borderId="0" xfId="1" applyFont="1" applyAlignment="1">
      <alignment horizontal="center"/>
    </xf>
    <xf numFmtId="0" fontId="7" fillId="0" borderId="0" xfId="1" applyFont="1" applyAlignment="1">
      <alignment horizontal="center"/>
    </xf>
    <xf numFmtId="0" fontId="15" fillId="0" borderId="0" xfId="1" applyFont="1" applyAlignment="1">
      <alignment horizontal="center" vertical="center"/>
    </xf>
    <xf numFmtId="0" fontId="15" fillId="0" borderId="0" xfId="1" applyFont="1" applyAlignment="1">
      <alignment vertical="center"/>
    </xf>
    <xf numFmtId="0" fontId="15" fillId="0" borderId="0" xfId="0" applyFont="1"/>
    <xf numFmtId="0" fontId="15" fillId="0" borderId="0" xfId="0" applyFont="1" applyAlignment="1">
      <alignment horizontal="center"/>
    </xf>
    <xf numFmtId="2" fontId="15" fillId="0" borderId="0" xfId="1" applyNumberFormat="1" applyFont="1" applyAlignment="1">
      <alignment horizontal="center" vertical="center"/>
    </xf>
    <xf numFmtId="0" fontId="3" fillId="0" borderId="0" xfId="1" applyFont="1"/>
    <xf numFmtId="0" fontId="15" fillId="0" borderId="0" xfId="0" applyFont="1" applyAlignment="1">
      <alignment horizontal="left"/>
    </xf>
    <xf numFmtId="0" fontId="18" fillId="0" borderId="0" xfId="0" applyFont="1" applyAlignment="1">
      <alignment horizontal="left"/>
    </xf>
    <xf numFmtId="0" fontId="15" fillId="0" borderId="0" xfId="0" applyFont="1" applyAlignment="1">
      <alignment vertical="top"/>
    </xf>
    <xf numFmtId="14" fontId="15" fillId="0" borderId="0" xfId="0" applyNumberFormat="1" applyFont="1" applyAlignment="1">
      <alignment horizontal="left"/>
    </xf>
    <xf numFmtId="0" fontId="8" fillId="0" borderId="0" xfId="2" applyFont="1" applyAlignment="1">
      <alignment horizontal="center" vertical="center"/>
    </xf>
    <xf numFmtId="0" fontId="19" fillId="0" borderId="0" xfId="0" applyFont="1"/>
    <xf numFmtId="0" fontId="15" fillId="0" borderId="0" xfId="0" applyFont="1" applyAlignment="1">
      <alignment horizontal="center" vertical="top"/>
    </xf>
    <xf numFmtId="14" fontId="7" fillId="0" borderId="0" xfId="1" quotePrefix="1" applyNumberFormat="1" applyFont="1" applyAlignment="1">
      <alignment vertical="center"/>
    </xf>
    <xf numFmtId="14" fontId="7" fillId="0" borderId="0" xfId="1" applyNumberFormat="1" applyFont="1" applyAlignment="1">
      <alignment vertical="center"/>
    </xf>
    <xf numFmtId="43" fontId="7" fillId="0" borderId="0" xfId="3" applyFont="1" applyAlignment="1">
      <alignment vertical="center"/>
    </xf>
    <xf numFmtId="0" fontId="17" fillId="0" borderId="0" xfId="1" applyFont="1" applyAlignment="1">
      <alignment horizontal="center" vertical="center"/>
    </xf>
    <xf numFmtId="0" fontId="20" fillId="0" borderId="0" xfId="1" quotePrefix="1" applyFont="1" applyAlignment="1">
      <alignment horizontal="right" vertical="center"/>
    </xf>
    <xf numFmtId="0" fontId="21" fillId="0" borderId="0" xfId="1" applyFont="1" applyAlignment="1">
      <alignment horizontal="center" vertical="center"/>
    </xf>
    <xf numFmtId="0" fontId="22" fillId="0" borderId="0" xfId="1" applyFont="1" applyAlignment="1">
      <alignment horizontal="center" vertical="center"/>
    </xf>
    <xf numFmtId="0" fontId="22" fillId="0" borderId="0" xfId="1" quotePrefix="1" applyFont="1" applyAlignment="1">
      <alignment horizontal="center" vertical="center"/>
    </xf>
    <xf numFmtId="0" fontId="7" fillId="0" borderId="0" xfId="1" applyFont="1" applyAlignment="1">
      <alignment horizontal="centerContinuous"/>
    </xf>
    <xf numFmtId="0" fontId="3" fillId="0" borderId="0" xfId="1" applyFont="1" applyAlignment="1">
      <alignment horizontal="centerContinuous"/>
    </xf>
    <xf numFmtId="0" fontId="15" fillId="0" borderId="0" xfId="1" applyFont="1" applyAlignment="1">
      <alignment horizontal="centerContinuous"/>
    </xf>
    <xf numFmtId="14" fontId="16" fillId="0" borderId="0" xfId="1" applyNumberFormat="1" applyFont="1" applyAlignment="1">
      <alignment horizontal="center" vertical="center"/>
    </xf>
    <xf numFmtId="0" fontId="7" fillId="0" borderId="3" xfId="1" applyFont="1" applyBorder="1" applyAlignment="1">
      <alignment horizontal="center" vertical="center"/>
    </xf>
    <xf numFmtId="0" fontId="7" fillId="0" borderId="3" xfId="1" applyFont="1" applyBorder="1" applyAlignment="1">
      <alignment horizontal="left"/>
    </xf>
    <xf numFmtId="0" fontId="7" fillId="0" borderId="3" xfId="1" applyFont="1" applyBorder="1" applyAlignment="1">
      <alignment vertical="center"/>
    </xf>
    <xf numFmtId="0" fontId="7" fillId="0" borderId="0" xfId="1" applyFont="1" applyAlignment="1">
      <alignment horizontal="left" vertical="center"/>
    </xf>
    <xf numFmtId="0" fontId="0" fillId="0" borderId="0" xfId="0" applyAlignment="1">
      <alignment vertical="center"/>
    </xf>
    <xf numFmtId="49" fontId="23" fillId="0" borderId="4" xfId="0" applyNumberFormat="1" applyFont="1" applyBorder="1" applyAlignment="1">
      <alignment vertical="center" wrapText="1"/>
    </xf>
    <xf numFmtId="49" fontId="0" fillId="0" borderId="5" xfId="0" applyNumberFormat="1" applyBorder="1" applyAlignment="1">
      <alignment vertical="center" wrapText="1"/>
    </xf>
    <xf numFmtId="49" fontId="0" fillId="0" borderId="6" xfId="0" applyNumberFormat="1" applyBorder="1" applyAlignment="1">
      <alignment vertical="center" wrapText="1"/>
    </xf>
    <xf numFmtId="0" fontId="0" fillId="0" borderId="6" xfId="0" applyBorder="1" applyAlignment="1">
      <alignment vertical="center" wrapText="1"/>
    </xf>
    <xf numFmtId="0" fontId="24" fillId="5" borderId="7" xfId="5" applyFill="1" applyBorder="1">
      <alignment vertical="top" wrapText="1"/>
    </xf>
    <xf numFmtId="49" fontId="25" fillId="0" borderId="8" xfId="5" applyNumberFormat="1" applyFont="1" applyFill="1" applyBorder="1">
      <alignment vertical="top" wrapText="1"/>
    </xf>
    <xf numFmtId="0" fontId="24" fillId="0" borderId="9" xfId="5" applyFill="1" applyBorder="1">
      <alignment vertical="top" wrapText="1"/>
    </xf>
    <xf numFmtId="0" fontId="24" fillId="0" borderId="10" xfId="5" applyFill="1" applyBorder="1">
      <alignment vertical="top" wrapText="1"/>
    </xf>
    <xf numFmtId="0" fontId="25" fillId="0" borderId="8" xfId="5" applyFont="1" applyFill="1" applyBorder="1">
      <alignment vertical="top" wrapText="1"/>
    </xf>
    <xf numFmtId="49" fontId="24" fillId="0" borderId="9" xfId="5" applyNumberFormat="1" applyFill="1" applyBorder="1">
      <alignment vertical="top" wrapText="1"/>
    </xf>
    <xf numFmtId="49" fontId="24" fillId="0" borderId="10" xfId="5" applyNumberFormat="1" applyFill="1" applyBorder="1">
      <alignment vertical="top" wrapText="1"/>
    </xf>
    <xf numFmtId="0" fontId="0" fillId="0" borderId="0" xfId="0" applyAlignment="1">
      <alignment horizontal="center" vertical="center"/>
    </xf>
    <xf numFmtId="0" fontId="12" fillId="0" borderId="0" xfId="0" applyFont="1"/>
    <xf numFmtId="0" fontId="15" fillId="0" borderId="11" xfId="0" applyFont="1" applyBorder="1"/>
    <xf numFmtId="0" fontId="15" fillId="0" borderId="12" xfId="0" applyFont="1" applyBorder="1"/>
    <xf numFmtId="0" fontId="15" fillId="0" borderId="13" xfId="0" applyFont="1" applyBorder="1"/>
    <xf numFmtId="0" fontId="15" fillId="0" borderId="14" xfId="0" applyFont="1" applyBorder="1"/>
    <xf numFmtId="16" fontId="0" fillId="0" borderId="0" xfId="0" applyNumberFormat="1"/>
    <xf numFmtId="0" fontId="15" fillId="0" borderId="15" xfId="0" applyFont="1" applyBorder="1"/>
    <xf numFmtId="0" fontId="15" fillId="0" borderId="16" xfId="0" applyFont="1" applyBorder="1"/>
    <xf numFmtId="0" fontId="12" fillId="0" borderId="0" xfId="0" applyFont="1" applyAlignment="1">
      <alignment vertical="top"/>
    </xf>
    <xf numFmtId="0" fontId="0" fillId="0" borderId="0" xfId="0" applyAlignment="1">
      <alignment vertical="top" wrapText="1"/>
    </xf>
    <xf numFmtId="14" fontId="0" fillId="0" borderId="0" xfId="0" applyNumberFormat="1"/>
    <xf numFmtId="0" fontId="12" fillId="6" borderId="0" xfId="0" applyFont="1" applyFill="1"/>
    <xf numFmtId="0" fontId="15" fillId="0" borderId="0" xfId="0" applyFont="1" applyAlignment="1">
      <alignment horizontal="center" vertical="center"/>
    </xf>
    <xf numFmtId="0" fontId="27" fillId="0" borderId="0" xfId="1" applyFont="1" applyAlignment="1">
      <alignment horizontal="centerContinuous"/>
    </xf>
    <xf numFmtId="14" fontId="15" fillId="0" borderId="0" xfId="1" applyNumberFormat="1" applyFont="1" applyAlignment="1">
      <alignment horizontal="center" vertical="center"/>
    </xf>
    <xf numFmtId="14" fontId="15" fillId="0" borderId="0" xfId="1" quotePrefix="1" applyNumberFormat="1" applyFont="1" applyAlignment="1">
      <alignment vertical="center"/>
    </xf>
    <xf numFmtId="14" fontId="15" fillId="0" borderId="0" xfId="1" applyNumberFormat="1" applyFont="1" applyAlignment="1">
      <alignment vertical="center"/>
    </xf>
    <xf numFmtId="0" fontId="19" fillId="0" borderId="0" xfId="1" applyFont="1" applyAlignment="1">
      <alignment horizontal="center" vertical="center"/>
    </xf>
    <xf numFmtId="43" fontId="15" fillId="0" borderId="0" xfId="3" applyFont="1" applyAlignment="1">
      <alignment vertical="center"/>
    </xf>
    <xf numFmtId="0" fontId="15" fillId="3" borderId="0" xfId="1" applyFont="1" applyFill="1" applyAlignment="1">
      <alignment vertical="center"/>
    </xf>
    <xf numFmtId="0" fontId="29" fillId="2" borderId="3" xfId="1" applyFont="1" applyFill="1" applyBorder="1" applyAlignment="1">
      <alignment horizontal="center" vertical="center"/>
    </xf>
    <xf numFmtId="0" fontId="17" fillId="0" borderId="3" xfId="1" applyFont="1" applyBorder="1" applyAlignment="1">
      <alignment horizontal="right" vertical="center"/>
    </xf>
    <xf numFmtId="0" fontId="15" fillId="0" borderId="3" xfId="1" applyFont="1" applyBorder="1" applyAlignment="1">
      <alignment horizontal="center" vertical="center"/>
    </xf>
    <xf numFmtId="0" fontId="15" fillId="0" borderId="3" xfId="1" quotePrefix="1" applyFont="1" applyBorder="1" applyAlignment="1">
      <alignment horizontal="center" vertical="center"/>
    </xf>
    <xf numFmtId="0" fontId="15" fillId="0" borderId="3" xfId="1" applyFont="1" applyBorder="1" applyAlignment="1">
      <alignment vertical="center"/>
    </xf>
    <xf numFmtId="0" fontId="17" fillId="0" borderId="3" xfId="1" applyFont="1" applyBorder="1" applyAlignment="1">
      <alignment horizontal="center" vertical="center"/>
    </xf>
    <xf numFmtId="0" fontId="15" fillId="0" borderId="3" xfId="0" applyFont="1" applyBorder="1" applyAlignment="1">
      <alignment horizontal="left"/>
    </xf>
    <xf numFmtId="0" fontId="15" fillId="0" borderId="3" xfId="1" applyFont="1" applyBorder="1" applyAlignment="1">
      <alignment horizontal="center"/>
    </xf>
    <xf numFmtId="0" fontId="12" fillId="0" borderId="3" xfId="0" applyFont="1" applyBorder="1"/>
    <xf numFmtId="0" fontId="2" fillId="0" borderId="3" xfId="0" applyFont="1" applyBorder="1" applyAlignment="1">
      <alignment vertical="center"/>
    </xf>
    <xf numFmtId="0" fontId="15" fillId="0" borderId="3" xfId="0" applyFont="1" applyBorder="1" applyAlignment="1">
      <alignment horizontal="center"/>
    </xf>
    <xf numFmtId="0" fontId="17" fillId="0" borderId="3" xfId="1" quotePrefix="1" applyFont="1" applyBorder="1" applyAlignment="1">
      <alignment horizontal="center" vertical="center"/>
    </xf>
    <xf numFmtId="0" fontId="15" fillId="0" borderId="3" xfId="0" applyFont="1" applyBorder="1"/>
    <xf numFmtId="0" fontId="17" fillId="0" borderId="3" xfId="1" applyFont="1" applyBorder="1" applyAlignment="1">
      <alignment horizontal="center"/>
    </xf>
    <xf numFmtId="0" fontId="12" fillId="0" borderId="3" xfId="0" applyFont="1" applyBorder="1" applyAlignment="1">
      <alignment vertical="top"/>
    </xf>
    <xf numFmtId="0" fontId="17" fillId="0" borderId="3" xfId="0" applyFont="1" applyBorder="1" applyAlignment="1">
      <alignment horizontal="center" vertical="center"/>
    </xf>
    <xf numFmtId="0" fontId="12" fillId="0" borderId="3" xfId="0" applyFont="1" applyBorder="1" applyAlignment="1">
      <alignment vertical="center"/>
    </xf>
    <xf numFmtId="0" fontId="17" fillId="0" borderId="3" xfId="2" applyFont="1" applyBorder="1" applyAlignment="1">
      <alignment horizontal="center" vertical="center"/>
    </xf>
    <xf numFmtId="0" fontId="19" fillId="0" borderId="3" xfId="0" applyFont="1" applyBorder="1"/>
    <xf numFmtId="49" fontId="28" fillId="0" borderId="3" xfId="5" applyNumberFormat="1" applyFont="1" applyFill="1" applyBorder="1">
      <alignment vertical="top" wrapText="1"/>
    </xf>
    <xf numFmtId="0" fontId="15" fillId="0" borderId="3" xfId="0" applyFont="1" applyBorder="1" applyAlignment="1">
      <alignment horizontal="center" vertical="top"/>
    </xf>
    <xf numFmtId="0" fontId="12" fillId="0" borderId="3" xfId="0" applyFont="1" applyBorder="1" applyAlignment="1">
      <alignment horizontal="left" vertical="center"/>
    </xf>
    <xf numFmtId="0" fontId="19" fillId="0" borderId="3" xfId="1" applyFont="1" applyBorder="1" applyAlignment="1">
      <alignment horizontal="center" vertical="center"/>
    </xf>
    <xf numFmtId="0" fontId="2" fillId="0" borderId="3" xfId="1" applyBorder="1" applyAlignment="1">
      <alignment vertical="center"/>
    </xf>
    <xf numFmtId="14" fontId="15" fillId="0" borderId="3" xfId="1" applyNumberFormat="1" applyFont="1" applyBorder="1" applyAlignment="1">
      <alignment horizontal="right" vertical="center" indent="1"/>
    </xf>
    <xf numFmtId="14" fontId="15" fillId="0" borderId="3" xfId="1" applyNumberFormat="1" applyFont="1" applyBorder="1" applyAlignment="1">
      <alignment horizontal="center" vertical="center"/>
    </xf>
    <xf numFmtId="0" fontId="17" fillId="0" borderId="3" xfId="1" applyFont="1" applyBorder="1" applyAlignment="1">
      <alignment horizontal="left" vertical="center"/>
    </xf>
    <xf numFmtId="0" fontId="19" fillId="0" borderId="0" xfId="1" applyFont="1" applyAlignment="1">
      <alignment vertical="center"/>
    </xf>
    <xf numFmtId="0" fontId="15" fillId="0" borderId="17" xfId="1" applyFont="1" applyBorder="1" applyAlignment="1">
      <alignment horizontal="center" vertical="center"/>
    </xf>
    <xf numFmtId="0" fontId="15" fillId="0" borderId="17" xfId="1" applyFont="1" applyBorder="1" applyAlignment="1">
      <alignment vertical="center"/>
    </xf>
    <xf numFmtId="0" fontId="0" fillId="0" borderId="3" xfId="0" applyBorder="1" applyAlignment="1">
      <alignment vertical="center"/>
    </xf>
    <xf numFmtId="0" fontId="15" fillId="0" borderId="0" xfId="1" quotePrefix="1" applyFont="1" applyAlignment="1">
      <alignment vertical="center"/>
    </xf>
    <xf numFmtId="0" fontId="15" fillId="3" borderId="3" xfId="0" applyFont="1" applyFill="1" applyBorder="1" applyAlignment="1">
      <alignment horizontal="center"/>
    </xf>
    <xf numFmtId="0" fontId="15" fillId="3" borderId="3" xfId="1" applyFont="1" applyFill="1" applyBorder="1" applyAlignment="1">
      <alignment horizontal="center" vertical="center"/>
    </xf>
    <xf numFmtId="0" fontId="17" fillId="3" borderId="3" xfId="1" applyFont="1" applyFill="1" applyBorder="1" applyAlignment="1">
      <alignment horizontal="center" vertical="center"/>
    </xf>
    <xf numFmtId="0" fontId="15" fillId="0" borderId="0" xfId="1" applyFont="1" applyAlignment="1">
      <alignment horizontal="right" vertical="center"/>
    </xf>
    <xf numFmtId="0" fontId="32" fillId="0" borderId="0" xfId="1" applyFont="1" applyAlignment="1">
      <alignment horizontal="center" vertical="center"/>
    </xf>
    <xf numFmtId="0" fontId="31" fillId="0" borderId="0" xfId="1" applyFont="1" applyAlignment="1">
      <alignment vertical="center"/>
    </xf>
    <xf numFmtId="0" fontId="27" fillId="0" borderId="11" xfId="1" applyFont="1" applyBorder="1" applyAlignment="1">
      <alignment horizontal="centerContinuous"/>
    </xf>
    <xf numFmtId="0" fontId="27" fillId="0" borderId="18" xfId="1" applyFont="1" applyBorder="1" applyAlignment="1">
      <alignment horizontal="centerContinuous"/>
    </xf>
    <xf numFmtId="0" fontId="27" fillId="0" borderId="12" xfId="1" applyFont="1" applyBorder="1" applyAlignment="1">
      <alignment horizontal="centerContinuous"/>
    </xf>
    <xf numFmtId="0" fontId="30" fillId="2" borderId="3" xfId="1" applyFont="1" applyFill="1" applyBorder="1" applyAlignment="1">
      <alignment horizontal="center" vertical="center"/>
    </xf>
    <xf numFmtId="0" fontId="26" fillId="2" borderId="3" xfId="1" applyFont="1" applyFill="1" applyBorder="1" applyAlignment="1">
      <alignment horizontal="center" vertical="center"/>
    </xf>
  </cellXfs>
  <cellStyles count="6">
    <cellStyle name="Comma" xfId="3" builtinId="3"/>
    <cellStyle name="Normal" xfId="0" builtinId="0"/>
    <cellStyle name="Normal 2" xfId="2" xr:uid="{D61B31BB-ABC3-1043-B979-C88EAEA891E5}"/>
    <cellStyle name="Normal 3" xfId="4" xr:uid="{22C25D1E-A7BC-1142-B00F-D153904D277B}"/>
    <cellStyle name="Normal 4" xfId="5" xr:uid="{4443C9B2-E12B-1B47-A900-17082940A677}"/>
    <cellStyle name="Normal 4 2 2" xfId="1" xr:uid="{568AB34C-ABAA-4743-830A-74D0A4010C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268941</xdr:colOff>
      <xdr:row>11</xdr:row>
      <xdr:rowOff>0</xdr:rowOff>
    </xdr:from>
    <xdr:to>
      <xdr:col>22</xdr:col>
      <xdr:colOff>246530</xdr:colOff>
      <xdr:row>14</xdr:row>
      <xdr:rowOff>186765</xdr:rowOff>
    </xdr:to>
    <xdr:cxnSp macro="">
      <xdr:nvCxnSpPr>
        <xdr:cNvPr id="3" name="Straight Arrow Connector 2">
          <a:extLst>
            <a:ext uri="{FF2B5EF4-FFF2-40B4-BE49-F238E27FC236}">
              <a16:creationId xmlns:a16="http://schemas.microsoft.com/office/drawing/2014/main" id="{FAF919E5-53D4-127C-C333-124CEF90EF3E}"/>
            </a:ext>
          </a:extLst>
        </xdr:cNvPr>
        <xdr:cNvCxnSpPr/>
      </xdr:nvCxnSpPr>
      <xdr:spPr>
        <a:xfrm flipH="1">
          <a:off x="12169588" y="2293471"/>
          <a:ext cx="298824" cy="791882"/>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All%20Baseball%20Regs%201-26-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dwardalbert/Google%20Drive/78PYC%20Shared%20Files/78PYC%20Programs/Baseball-Rec/2015/Backup%20Folders/My%20Documents/78th%20Prec%20Youth%20Council/2013%20Baseball/Coaches%20&amp;%20Rosters%202013%20Rec/2013%20Baseball%20Rosters%20Master%20RE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dwardalbert/Google%20Drive/78PYC%20Shared%20Files/78PYC%20Programs/Baseball-Rec/2015/Uniforms/Baseball%20Uniform%202015%20Order%202-9-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eams"/>
      <sheetName val="Detail by Div-Tm"/>
      <sheetName val="orig"/>
      <sheetName val="new"/>
      <sheetName val="removed"/>
      <sheetName val="Workouts"/>
      <sheetName val="added"/>
      <sheetName val="Bulldogs"/>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tection Password"/>
      <sheetName val="Count"/>
      <sheetName val="Coaches Emails 2012"/>
      <sheetName val="Coaches List 2012"/>
      <sheetName val="Coaches List 2013"/>
      <sheetName val="2013 Coaches"/>
      <sheetName val="To Place"/>
      <sheetName val="PW"/>
      <sheetName val="Rookies"/>
      <sheetName val="Lions"/>
      <sheetName val="Ponys"/>
      <sheetName val="Cubs"/>
      <sheetName val="Bantam"/>
      <sheetName val="Super Bantam"/>
      <sheetName val="Grasshoppers"/>
      <sheetName val="Freshmen"/>
      <sheetName val="Mustangs"/>
      <sheetName val="Broncos"/>
      <sheetName val="Colts"/>
      <sheetName val="Bulldogs Sp 2013"/>
      <sheetName val="Bdog Sp 2013 Emails"/>
      <sheetName val="Bulldogs Sp 2012"/>
      <sheetName val="Bulldogs Summer 2012"/>
      <sheetName val="Instructions"/>
      <sheetName val="Count Sum"/>
      <sheetName val="Count Detail"/>
      <sheetName val="Div Sum 2014"/>
      <sheetName val="Bulldogs Sp 2014"/>
      <sheetName val="Bulldogs Sp 2015"/>
      <sheetName val="Bulldogs USSSA"/>
      <sheetName val="2014 Coaches"/>
      <sheetName val="15COACHCONTACT"/>
      <sheetName val="PeeWee 4"/>
      <sheetName val="PeeWee 5"/>
      <sheetName val="GRASSHOPPER"/>
      <sheetName val="MUSTANG"/>
      <sheetName val="2014 Cub &amp; Bant Tiers"/>
      <sheetName val="To Place 2015"/>
      <sheetName val="2015 Coaches"/>
      <sheetName val="Roster 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4 Div Cnt"/>
      <sheetName val="Sponsors to place"/>
      <sheetName val="2015 Coaches Short List"/>
      <sheetName val="Shirt Order 2015 Dft"/>
      <sheetName val="Pant &amp; Belt Order 2015"/>
      <sheetName val="Hat Order 2015"/>
      <sheetName val="Erik Hat Sort"/>
      <sheetName val="Hat Order 2015 Order-Sort"/>
      <sheetName val="Sizing Charts"/>
      <sheetName val="Pre-Pack Shirts 2011"/>
      <sheetName val="Shirt Order 2014 coed"/>
      <sheetName val="Shirt Order 2014 Sftbl"/>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41D92-2D03-3047-8AAF-E08E68D7105A}">
  <sheetPr>
    <tabColor theme="9"/>
  </sheetPr>
  <dimension ref="A1:X116"/>
  <sheetViews>
    <sheetView tabSelected="1" zoomScale="140" zoomScaleNormal="140" zoomScaleSheetLayoutView="130" zoomScalePageLayoutView="125" workbookViewId="0">
      <selection activeCell="E1" sqref="E1:E1048576"/>
    </sheetView>
  </sheetViews>
  <sheetFormatPr baseColWidth="10" defaultRowHeight="16" x14ac:dyDescent="0.2"/>
  <cols>
    <col min="1" max="1" width="4.1640625" style="61" customWidth="1"/>
    <col min="2" max="2" width="13.1640625" style="61" customWidth="1"/>
    <col min="3" max="3" width="4" style="61" customWidth="1"/>
    <col min="4" max="4" width="22.33203125" style="61" customWidth="1"/>
    <col min="5" max="5" width="5.33203125" style="60" customWidth="1"/>
    <col min="6" max="6" width="2" style="61" customWidth="1"/>
    <col min="7" max="7" width="17.6640625" style="61" bestFit="1" customWidth="1"/>
    <col min="8" max="8" width="6.5" style="60" bestFit="1" customWidth="1"/>
    <col min="9" max="9" width="21.5" style="61" customWidth="1"/>
    <col min="10" max="10" width="5.5" style="60" customWidth="1"/>
    <col min="11" max="11" width="4.6640625" style="60" customWidth="1"/>
    <col min="12" max="12" width="6.83203125" style="61" customWidth="1"/>
    <col min="13" max="13" width="6.33203125" style="61" bestFit="1" customWidth="1"/>
    <col min="14" max="14" width="5.5" style="61" bestFit="1" customWidth="1"/>
    <col min="15" max="15" width="5" style="61" bestFit="1" customWidth="1"/>
    <col min="16" max="16" width="0.83203125" style="61" customWidth="1"/>
    <col min="17" max="17" width="3.83203125" style="60" bestFit="1" customWidth="1"/>
    <col min="18" max="18" width="5" style="60" bestFit="1" customWidth="1"/>
    <col min="19" max="19" width="4.5" style="60" bestFit="1" customWidth="1"/>
    <col min="20" max="20" width="5" style="60" bestFit="1" customWidth="1"/>
    <col min="21" max="21" width="6.5" style="60" bestFit="1" customWidth="1"/>
    <col min="22" max="22" width="4.1640625" style="60" bestFit="1" customWidth="1"/>
    <col min="23" max="23" width="6.33203125" style="60" customWidth="1"/>
    <col min="24" max="16384" width="10.83203125" style="61"/>
  </cols>
  <sheetData>
    <row r="1" spans="1:24" ht="19" x14ac:dyDescent="0.25">
      <c r="A1" s="83"/>
      <c r="B1" s="160" t="s">
        <v>519</v>
      </c>
      <c r="C1" s="161"/>
      <c r="D1" s="161"/>
      <c r="E1" s="161"/>
      <c r="F1" s="161"/>
      <c r="G1" s="161"/>
      <c r="H1" s="161"/>
      <c r="I1" s="162"/>
      <c r="J1" s="115"/>
      <c r="U1" s="60" t="s">
        <v>461</v>
      </c>
    </row>
    <row r="2" spans="1:24" ht="19" x14ac:dyDescent="0.2">
      <c r="B2" s="163" t="s">
        <v>0</v>
      </c>
      <c r="C2" s="163"/>
      <c r="D2" s="163" t="s">
        <v>1</v>
      </c>
      <c r="E2" s="124"/>
      <c r="F2" s="126"/>
      <c r="G2" s="163" t="s">
        <v>0</v>
      </c>
      <c r="H2" s="164"/>
      <c r="I2" s="163" t="s">
        <v>1</v>
      </c>
      <c r="J2" s="124"/>
      <c r="K2" s="116"/>
      <c r="M2" s="78" t="s">
        <v>415</v>
      </c>
      <c r="N2" s="78" t="s">
        <v>416</v>
      </c>
      <c r="O2" s="78" t="s">
        <v>3</v>
      </c>
      <c r="P2" s="78"/>
      <c r="Q2" s="78" t="s">
        <v>541</v>
      </c>
      <c r="R2" s="78" t="s">
        <v>550</v>
      </c>
      <c r="S2" s="78" t="s">
        <v>551</v>
      </c>
      <c r="T2" s="78" t="s">
        <v>552</v>
      </c>
      <c r="U2" s="78" t="s">
        <v>553</v>
      </c>
      <c r="V2" s="78" t="s">
        <v>554</v>
      </c>
      <c r="W2" s="158" t="s">
        <v>555</v>
      </c>
      <c r="X2" s="60"/>
    </row>
    <row r="3" spans="1:24" x14ac:dyDescent="0.2">
      <c r="B3" s="146"/>
      <c r="C3" s="124"/>
      <c r="D3" s="124"/>
      <c r="E3" s="124"/>
      <c r="F3" s="126"/>
      <c r="G3" s="126"/>
      <c r="H3" s="124"/>
      <c r="I3" s="147">
        <v>45745</v>
      </c>
      <c r="J3" s="124"/>
      <c r="K3" s="116"/>
    </row>
    <row r="4" spans="1:24" ht="12" customHeight="1" x14ac:dyDescent="0.2">
      <c r="B4" s="127"/>
      <c r="C4" s="148"/>
      <c r="D4" s="148"/>
      <c r="E4" s="124"/>
      <c r="F4" s="126"/>
      <c r="G4" s="126"/>
      <c r="H4" s="124"/>
      <c r="I4" s="126"/>
      <c r="J4" s="124"/>
    </row>
    <row r="5" spans="1:24" ht="19" x14ac:dyDescent="0.2">
      <c r="B5" s="122" t="s">
        <v>2</v>
      </c>
      <c r="C5" s="123"/>
      <c r="D5" s="124"/>
      <c r="E5" s="125"/>
      <c r="F5" s="126"/>
      <c r="G5" s="122" t="s">
        <v>49</v>
      </c>
      <c r="H5" s="127"/>
      <c r="I5" s="124"/>
      <c r="J5" s="125"/>
      <c r="L5" s="124">
        <v>78</v>
      </c>
      <c r="M5" s="124">
        <f>COUNTIF(D5:D79,"78*")</f>
        <v>24</v>
      </c>
      <c r="N5" s="150">
        <f>COUNTIF(I5:I81,"78*")</f>
        <v>24</v>
      </c>
      <c r="O5" s="124">
        <f>SUM(M5:N5)</f>
        <v>48</v>
      </c>
      <c r="Q5" s="124">
        <v>10</v>
      </c>
      <c r="R5" s="124">
        <v>8</v>
      </c>
      <c r="S5" s="124">
        <v>10</v>
      </c>
      <c r="T5" s="124">
        <v>12</v>
      </c>
      <c r="U5" s="124">
        <f>SUM(Q5:T5)</f>
        <v>40</v>
      </c>
      <c r="V5" s="150">
        <f>O5+U5</f>
        <v>88</v>
      </c>
      <c r="W5" s="124">
        <f>O5+Q5+R5+S5</f>
        <v>76</v>
      </c>
    </row>
    <row r="6" spans="1:24" x14ac:dyDescent="0.2">
      <c r="B6" s="124">
        <f>COUNTA( D6:D43)</f>
        <v>31</v>
      </c>
      <c r="C6" s="126"/>
      <c r="D6" s="126"/>
      <c r="E6" s="124"/>
      <c r="F6" s="126"/>
      <c r="G6" s="127">
        <f>COUNTA(I6:I16)</f>
        <v>10</v>
      </c>
      <c r="H6" s="125"/>
      <c r="I6" s="131" t="s">
        <v>184</v>
      </c>
      <c r="J6" s="132">
        <v>2</v>
      </c>
      <c r="K6" s="114"/>
      <c r="L6" s="124" t="s">
        <v>204</v>
      </c>
      <c r="M6" s="124">
        <f>COUNTIF(D5:D79,"SFX*")</f>
        <v>23</v>
      </c>
      <c r="N6" s="150">
        <f>COUNTIF(I5:I81,"SFX*")</f>
        <v>30</v>
      </c>
      <c r="O6" s="124">
        <f>SUM(M6:N6)</f>
        <v>53</v>
      </c>
      <c r="Q6" s="124">
        <v>18</v>
      </c>
      <c r="R6" s="124"/>
      <c r="S6" s="124"/>
      <c r="T6" s="124">
        <v>19</v>
      </c>
      <c r="U6" s="124">
        <f>SUM(Q6:T6)</f>
        <v>37</v>
      </c>
      <c r="V6" s="150">
        <f>O6+U6</f>
        <v>90</v>
      </c>
      <c r="W6" s="124">
        <f>V6</f>
        <v>90</v>
      </c>
    </row>
    <row r="7" spans="1:24" x14ac:dyDescent="0.2">
      <c r="B7" s="129" t="s">
        <v>257</v>
      </c>
      <c r="C7" s="127">
        <v>2</v>
      </c>
      <c r="D7" s="130" t="s">
        <v>480</v>
      </c>
      <c r="E7" s="124"/>
      <c r="F7" s="126"/>
      <c r="G7" s="127"/>
      <c r="H7" s="124"/>
      <c r="I7" s="131" t="s">
        <v>17</v>
      </c>
      <c r="J7" s="154">
        <v>1</v>
      </c>
      <c r="K7" s="114" t="s">
        <v>268</v>
      </c>
      <c r="L7" s="124" t="s">
        <v>351</v>
      </c>
      <c r="M7" s="124">
        <f>COUNTIF(D5:D79,"BA*")</f>
        <v>0</v>
      </c>
      <c r="N7" s="150">
        <f>COUNTIF(I5:I81,"BA*")</f>
        <v>1</v>
      </c>
      <c r="O7" s="124">
        <f>SUM(M7:N7)</f>
        <v>1</v>
      </c>
      <c r="Q7" s="124"/>
      <c r="R7" s="124"/>
      <c r="S7" s="124"/>
      <c r="T7" s="124"/>
      <c r="U7" s="124">
        <f>SUM(Q7:T7)</f>
        <v>0</v>
      </c>
      <c r="V7" s="150">
        <f>O7+U7</f>
        <v>1</v>
      </c>
      <c r="W7" s="124">
        <f>V7</f>
        <v>1</v>
      </c>
    </row>
    <row r="8" spans="1:24" x14ac:dyDescent="0.2">
      <c r="B8" s="129">
        <f>COUNTA( D7:D14)</f>
        <v>8</v>
      </c>
      <c r="C8" s="127">
        <v>2</v>
      </c>
      <c r="D8" s="130" t="s">
        <v>239</v>
      </c>
      <c r="E8" s="124"/>
      <c r="F8" s="126"/>
      <c r="G8" s="124"/>
      <c r="H8" s="124"/>
      <c r="I8" s="152" t="s">
        <v>542</v>
      </c>
      <c r="J8" s="124">
        <v>2</v>
      </c>
      <c r="K8" s="114"/>
      <c r="L8" s="124" t="s">
        <v>349</v>
      </c>
      <c r="M8" s="124">
        <f>COUNTIF(D5:D79,"HN*")</f>
        <v>2</v>
      </c>
      <c r="N8" s="150">
        <f>COUNTIF(I5:I81,"HN*")</f>
        <v>2</v>
      </c>
      <c r="O8" s="124">
        <f>SUM(M8:N8)</f>
        <v>4</v>
      </c>
      <c r="Q8" s="124"/>
      <c r="R8" s="124"/>
      <c r="S8" s="124"/>
      <c r="T8" s="124">
        <v>1</v>
      </c>
      <c r="U8" s="124">
        <f>SUM(Q8:T8)</f>
        <v>1</v>
      </c>
      <c r="V8" s="150">
        <f>O8+U8</f>
        <v>5</v>
      </c>
      <c r="W8" s="124">
        <f>V8</f>
        <v>5</v>
      </c>
    </row>
    <row r="9" spans="1:24" x14ac:dyDescent="0.2">
      <c r="B9" s="129"/>
      <c r="C9" s="127">
        <v>2</v>
      </c>
      <c r="D9" s="130" t="s">
        <v>475</v>
      </c>
      <c r="E9" s="124"/>
      <c r="F9" s="126"/>
      <c r="G9" s="133"/>
      <c r="H9" s="124"/>
      <c r="I9" s="130" t="s">
        <v>286</v>
      </c>
      <c r="J9" s="155">
        <v>1</v>
      </c>
      <c r="K9" s="114"/>
      <c r="L9" s="124" t="s">
        <v>414</v>
      </c>
      <c r="M9" s="124">
        <f>COUNTIF(D5:D79,"CF*")</f>
        <v>0</v>
      </c>
      <c r="N9" s="150">
        <f>COUNTIF(I5:I81,"CF*")</f>
        <v>2</v>
      </c>
      <c r="O9" s="124">
        <f>SUM(M9:N9)</f>
        <v>2</v>
      </c>
      <c r="Q9" s="124"/>
      <c r="R9" s="124"/>
      <c r="S9" s="124"/>
      <c r="T9" s="124"/>
      <c r="U9" s="124">
        <f>SUM(Q9:T9)</f>
        <v>0</v>
      </c>
      <c r="V9" s="150">
        <f>O9+U9</f>
        <v>2</v>
      </c>
      <c r="W9" s="124">
        <f>V9</f>
        <v>2</v>
      </c>
    </row>
    <row r="10" spans="1:24" x14ac:dyDescent="0.2">
      <c r="B10" s="129"/>
      <c r="C10" s="127">
        <v>2</v>
      </c>
      <c r="D10" s="130" t="s">
        <v>238</v>
      </c>
      <c r="E10" s="124"/>
      <c r="F10" s="126"/>
      <c r="G10" s="127"/>
      <c r="H10" s="127"/>
      <c r="I10" s="130" t="s">
        <v>118</v>
      </c>
      <c r="J10" s="124">
        <v>1</v>
      </c>
      <c r="K10" s="114">
        <v>2</v>
      </c>
      <c r="O10" s="126"/>
      <c r="W10" s="124"/>
    </row>
    <row r="11" spans="1:24" x14ac:dyDescent="0.2">
      <c r="B11" s="129"/>
      <c r="C11" s="127">
        <v>2</v>
      </c>
      <c r="D11" s="130" t="s">
        <v>236</v>
      </c>
      <c r="E11" s="124"/>
      <c r="F11" s="126"/>
      <c r="G11" s="124"/>
      <c r="H11" s="127"/>
      <c r="I11" s="130" t="s">
        <v>506</v>
      </c>
      <c r="J11" s="155">
        <v>1</v>
      </c>
      <c r="K11" s="114" t="s">
        <v>268</v>
      </c>
      <c r="L11" s="61" t="s">
        <v>300</v>
      </c>
      <c r="M11" s="151"/>
      <c r="N11" s="151">
        <f>SUM(M5:N10)</f>
        <v>108</v>
      </c>
      <c r="O11" s="126">
        <f>SUM(O5:O10)</f>
        <v>108</v>
      </c>
      <c r="Q11" s="126">
        <f t="shared" ref="Q11:W11" si="0">SUM(Q5:Q10)</f>
        <v>28</v>
      </c>
      <c r="R11" s="126">
        <f t="shared" si="0"/>
        <v>8</v>
      </c>
      <c r="S11" s="126">
        <f t="shared" si="0"/>
        <v>10</v>
      </c>
      <c r="T11" s="126">
        <f t="shared" si="0"/>
        <v>32</v>
      </c>
      <c r="U11" s="126">
        <f t="shared" si="0"/>
        <v>78</v>
      </c>
      <c r="V11" s="151">
        <f t="shared" si="0"/>
        <v>186</v>
      </c>
      <c r="W11" s="124">
        <f t="shared" si="0"/>
        <v>174</v>
      </c>
    </row>
    <row r="12" spans="1:24" x14ac:dyDescent="0.2">
      <c r="B12" s="126"/>
      <c r="C12" s="127">
        <v>2</v>
      </c>
      <c r="D12" s="130" t="s">
        <v>545</v>
      </c>
      <c r="E12" s="124"/>
      <c r="F12" s="126"/>
      <c r="G12" s="124"/>
      <c r="H12" s="127"/>
      <c r="I12" s="130" t="s">
        <v>116</v>
      </c>
      <c r="J12" s="155">
        <v>1</v>
      </c>
      <c r="K12" s="60" t="s">
        <v>231</v>
      </c>
    </row>
    <row r="13" spans="1:24" x14ac:dyDescent="0.2">
      <c r="B13" s="129"/>
      <c r="C13" s="127">
        <v>2</v>
      </c>
      <c r="D13" s="130" t="s">
        <v>244</v>
      </c>
      <c r="E13" s="124"/>
      <c r="F13" s="126"/>
      <c r="G13" s="127"/>
      <c r="H13" s="124"/>
      <c r="I13" s="136" t="s">
        <v>88</v>
      </c>
      <c r="J13" s="124">
        <v>1</v>
      </c>
      <c r="K13" s="114">
        <v>2</v>
      </c>
      <c r="L13" s="61" t="s">
        <v>556</v>
      </c>
      <c r="O13" s="61">
        <f>O11</f>
        <v>108</v>
      </c>
      <c r="Q13" s="60">
        <f>Q6</f>
        <v>18</v>
      </c>
      <c r="T13" s="60">
        <f>T6</f>
        <v>19</v>
      </c>
      <c r="V13" s="151">
        <f>SUM(O13:U13)</f>
        <v>145</v>
      </c>
    </row>
    <row r="14" spans="1:24" x14ac:dyDescent="0.2">
      <c r="B14" s="135"/>
      <c r="C14" s="127">
        <v>2</v>
      </c>
      <c r="D14" s="130" t="s">
        <v>241</v>
      </c>
      <c r="E14" s="124"/>
      <c r="F14" s="126"/>
      <c r="G14" s="129"/>
      <c r="H14" s="127"/>
      <c r="I14" s="130" t="s">
        <v>255</v>
      </c>
      <c r="J14" s="132">
        <v>2</v>
      </c>
      <c r="K14" s="114"/>
      <c r="L14" s="61" t="s">
        <v>557</v>
      </c>
      <c r="M14" s="153"/>
      <c r="O14" s="61">
        <f>O11</f>
        <v>108</v>
      </c>
      <c r="Q14" s="60">
        <f>Q11</f>
        <v>28</v>
      </c>
      <c r="R14" s="60">
        <f>R11</f>
        <v>8</v>
      </c>
      <c r="S14" s="60">
        <f>S11</f>
        <v>10</v>
      </c>
      <c r="T14" s="60">
        <f>T11</f>
        <v>32</v>
      </c>
      <c r="V14" s="151">
        <f>SUM(O14:U14)</f>
        <v>186</v>
      </c>
    </row>
    <row r="15" spans="1:24" x14ac:dyDescent="0.2">
      <c r="B15" s="129"/>
      <c r="C15" s="127"/>
      <c r="D15" s="130"/>
      <c r="E15" s="124"/>
      <c r="F15" s="126"/>
      <c r="G15" s="124"/>
      <c r="H15" s="127"/>
      <c r="I15" s="131" t="s">
        <v>537</v>
      </c>
      <c r="J15" s="124">
        <v>2</v>
      </c>
      <c r="K15" s="114"/>
    </row>
    <row r="16" spans="1:24" x14ac:dyDescent="0.2">
      <c r="B16" s="129" t="s">
        <v>304</v>
      </c>
      <c r="C16" s="127">
        <v>1</v>
      </c>
      <c r="D16" s="130" t="s">
        <v>485</v>
      </c>
      <c r="E16" s="124"/>
      <c r="F16" s="126"/>
      <c r="G16" s="124"/>
      <c r="H16" s="127"/>
      <c r="I16" s="131"/>
      <c r="J16" s="124"/>
      <c r="K16" s="114"/>
      <c r="N16" s="61">
        <v>2024</v>
      </c>
      <c r="O16" s="61">
        <v>112</v>
      </c>
      <c r="Q16" s="60">
        <v>14</v>
      </c>
      <c r="T16" s="60">
        <v>14</v>
      </c>
      <c r="U16" s="60">
        <f>SUM(Q16:T16)</f>
        <v>28</v>
      </c>
      <c r="V16" s="60">
        <f>SUM(O16:T16)</f>
        <v>140</v>
      </c>
      <c r="W16" s="60">
        <f>W11-V16</f>
        <v>34</v>
      </c>
      <c r="X16" s="153" t="s">
        <v>558</v>
      </c>
    </row>
    <row r="17" spans="2:22" ht="19" x14ac:dyDescent="0.2">
      <c r="B17" s="129">
        <f>COUNTA( D16:D21)</f>
        <v>6</v>
      </c>
      <c r="C17" s="127">
        <v>1</v>
      </c>
      <c r="D17" s="130" t="s">
        <v>486</v>
      </c>
      <c r="E17" s="124"/>
      <c r="F17" s="126"/>
      <c r="G17" s="122" t="s">
        <v>4</v>
      </c>
      <c r="H17" s="127"/>
      <c r="I17" s="131"/>
      <c r="J17" s="132"/>
      <c r="K17" s="114"/>
      <c r="O17" s="61">
        <f>O16</f>
        <v>112</v>
      </c>
      <c r="Q17" s="60">
        <f>Q11</f>
        <v>28</v>
      </c>
      <c r="R17" s="60">
        <f>R11</f>
        <v>8</v>
      </c>
      <c r="S17" s="60">
        <f>S11</f>
        <v>10</v>
      </c>
      <c r="T17" s="60">
        <f>T6</f>
        <v>19</v>
      </c>
      <c r="V17" s="60">
        <f>SUM(O17:U17)</f>
        <v>177</v>
      </c>
    </row>
    <row r="18" spans="2:22" x14ac:dyDescent="0.2">
      <c r="B18" s="129"/>
      <c r="C18" s="124">
        <v>1</v>
      </c>
      <c r="D18" s="130" t="s">
        <v>487</v>
      </c>
      <c r="E18" s="124"/>
      <c r="F18" s="126"/>
      <c r="G18" s="127">
        <f>COUNTA(I18:I27)</f>
        <v>9</v>
      </c>
      <c r="H18" s="127"/>
      <c r="I18" s="131" t="s">
        <v>181</v>
      </c>
      <c r="J18" s="154">
        <v>2</v>
      </c>
      <c r="K18" s="114">
        <v>24</v>
      </c>
    </row>
    <row r="19" spans="2:22" x14ac:dyDescent="0.2">
      <c r="B19" s="129"/>
      <c r="C19" s="124">
        <v>1</v>
      </c>
      <c r="D19" s="130" t="s">
        <v>489</v>
      </c>
      <c r="E19" s="124"/>
      <c r="F19" s="126"/>
      <c r="G19" s="127"/>
      <c r="H19" s="124"/>
      <c r="I19" s="152" t="s">
        <v>60</v>
      </c>
      <c r="J19" s="132">
        <v>1</v>
      </c>
      <c r="K19" s="114" t="s">
        <v>207</v>
      </c>
    </row>
    <row r="20" spans="2:22" x14ac:dyDescent="0.2">
      <c r="B20" s="126"/>
      <c r="C20" s="124">
        <v>1</v>
      </c>
      <c r="D20" s="130" t="s">
        <v>490</v>
      </c>
      <c r="E20" s="124"/>
      <c r="F20" s="126"/>
      <c r="G20" s="124"/>
      <c r="H20" s="124"/>
      <c r="I20" s="131" t="s">
        <v>408</v>
      </c>
      <c r="J20" s="132">
        <v>1</v>
      </c>
      <c r="K20" s="114" t="s">
        <v>207</v>
      </c>
    </row>
    <row r="21" spans="2:22" x14ac:dyDescent="0.2">
      <c r="B21" s="127"/>
      <c r="C21" s="124">
        <v>1</v>
      </c>
      <c r="D21" s="130" t="s">
        <v>562</v>
      </c>
      <c r="E21" s="124"/>
      <c r="F21" s="126"/>
      <c r="G21" s="126"/>
      <c r="H21" s="127"/>
      <c r="I21" s="131" t="s">
        <v>20</v>
      </c>
      <c r="J21" s="132">
        <v>1</v>
      </c>
      <c r="K21" s="114" t="s">
        <v>207</v>
      </c>
    </row>
    <row r="22" spans="2:22" x14ac:dyDescent="0.2">
      <c r="B22" s="126"/>
      <c r="C22" s="126"/>
      <c r="D22" s="126"/>
      <c r="E22" s="124"/>
      <c r="F22" s="126"/>
      <c r="G22" s="126"/>
      <c r="H22" s="137"/>
      <c r="I22" s="152" t="s">
        <v>540</v>
      </c>
      <c r="J22" s="124">
        <v>2</v>
      </c>
      <c r="K22" s="114"/>
      <c r="M22" s="159" t="s">
        <v>522</v>
      </c>
    </row>
    <row r="23" spans="2:22" x14ac:dyDescent="0.2">
      <c r="B23" s="126"/>
      <c r="C23" s="126"/>
      <c r="D23" s="126"/>
      <c r="E23" s="124"/>
      <c r="F23" s="126"/>
      <c r="G23" s="124"/>
      <c r="H23" s="137"/>
      <c r="I23" s="136" t="s">
        <v>253</v>
      </c>
      <c r="J23" s="124">
        <v>1</v>
      </c>
      <c r="K23" s="114" t="s">
        <v>207</v>
      </c>
    </row>
    <row r="24" spans="2:22" x14ac:dyDescent="0.2">
      <c r="B24" s="127" t="s">
        <v>329</v>
      </c>
      <c r="C24" s="127" t="s">
        <v>229</v>
      </c>
      <c r="D24" s="138" t="s">
        <v>404</v>
      </c>
      <c r="E24" s="124"/>
      <c r="F24" s="126"/>
      <c r="G24" s="126"/>
      <c r="H24" s="124"/>
      <c r="I24" s="130" t="s">
        <v>46</v>
      </c>
      <c r="J24" s="132">
        <v>1</v>
      </c>
      <c r="K24" s="114" t="s">
        <v>207</v>
      </c>
      <c r="M24" s="61" t="s">
        <v>561</v>
      </c>
    </row>
    <row r="25" spans="2:22" x14ac:dyDescent="0.2">
      <c r="B25" s="127">
        <f>COUNTA( D24:D28)</f>
        <v>5</v>
      </c>
      <c r="C25" s="127" t="s">
        <v>229</v>
      </c>
      <c r="D25" s="138" t="s">
        <v>195</v>
      </c>
      <c r="E25" s="124"/>
      <c r="F25" s="126"/>
      <c r="G25" s="129"/>
      <c r="H25" s="127"/>
      <c r="I25" s="130" t="s">
        <v>41</v>
      </c>
      <c r="J25" s="132">
        <v>1</v>
      </c>
      <c r="K25" s="114"/>
      <c r="M25" s="61" t="s">
        <v>559</v>
      </c>
    </row>
    <row r="26" spans="2:22" x14ac:dyDescent="0.2">
      <c r="B26" s="127"/>
      <c r="C26" s="127" t="s">
        <v>229</v>
      </c>
      <c r="D26" s="138" t="s">
        <v>188</v>
      </c>
      <c r="E26" s="124"/>
      <c r="F26" s="126"/>
      <c r="G26" s="124"/>
      <c r="H26" s="127"/>
      <c r="I26" s="130" t="s">
        <v>36</v>
      </c>
      <c r="J26" s="154">
        <v>2</v>
      </c>
      <c r="K26" s="114" t="s">
        <v>207</v>
      </c>
    </row>
    <row r="27" spans="2:22" x14ac:dyDescent="0.2">
      <c r="B27" s="127"/>
      <c r="C27" s="127" t="s">
        <v>229</v>
      </c>
      <c r="D27" s="138" t="s">
        <v>191</v>
      </c>
      <c r="E27" s="124"/>
      <c r="F27" s="126"/>
      <c r="G27" s="126"/>
      <c r="H27" s="124"/>
      <c r="I27" s="126"/>
      <c r="J27" s="124"/>
    </row>
    <row r="28" spans="2:22" ht="19" x14ac:dyDescent="0.2">
      <c r="B28" s="127"/>
      <c r="C28" s="127" t="s">
        <v>229</v>
      </c>
      <c r="D28" s="138" t="s">
        <v>412</v>
      </c>
      <c r="E28" s="124"/>
      <c r="F28" s="126"/>
      <c r="G28" s="122" t="s">
        <v>19</v>
      </c>
      <c r="H28" s="127"/>
      <c r="I28" s="131"/>
      <c r="J28" s="132"/>
      <c r="K28" s="114"/>
    </row>
    <row r="29" spans="2:22" x14ac:dyDescent="0.2">
      <c r="B29" s="126"/>
      <c r="C29" s="126"/>
      <c r="D29" s="126"/>
      <c r="E29" s="124"/>
      <c r="F29" s="126"/>
      <c r="G29" s="124">
        <f>COUNTA(I29:I36)</f>
        <v>8</v>
      </c>
      <c r="H29" s="127"/>
      <c r="I29" s="131" t="s">
        <v>406</v>
      </c>
      <c r="J29" s="132">
        <v>1</v>
      </c>
    </row>
    <row r="30" spans="2:22" x14ac:dyDescent="0.2">
      <c r="B30" s="126"/>
      <c r="C30" s="126"/>
      <c r="D30" s="126"/>
      <c r="E30" s="124"/>
      <c r="F30" s="126"/>
      <c r="G30" s="124"/>
      <c r="H30" s="127"/>
      <c r="I30" s="131" t="s">
        <v>218</v>
      </c>
      <c r="J30" s="132">
        <v>1</v>
      </c>
    </row>
    <row r="31" spans="2:22" x14ac:dyDescent="0.2">
      <c r="B31" s="127" t="s">
        <v>193</v>
      </c>
      <c r="C31" s="127" t="s">
        <v>230</v>
      </c>
      <c r="D31" s="131" t="s">
        <v>20</v>
      </c>
      <c r="E31" s="124"/>
      <c r="F31" s="126"/>
      <c r="G31" s="139"/>
      <c r="H31" s="127"/>
      <c r="I31" s="131" t="s">
        <v>413</v>
      </c>
      <c r="J31" s="154">
        <v>2</v>
      </c>
      <c r="K31" s="114"/>
      <c r="L31" s="61" t="s">
        <v>523</v>
      </c>
    </row>
    <row r="32" spans="2:22" x14ac:dyDescent="0.2">
      <c r="B32" s="127">
        <f>COUNTA(D31:D37)</f>
        <v>6</v>
      </c>
      <c r="C32" s="124" t="s">
        <v>230</v>
      </c>
      <c r="D32" s="131" t="s">
        <v>216</v>
      </c>
      <c r="E32" s="124"/>
      <c r="F32" s="126"/>
      <c r="G32" s="139"/>
      <c r="H32" s="127"/>
      <c r="I32" s="130" t="s">
        <v>546</v>
      </c>
      <c r="J32" s="154">
        <v>2</v>
      </c>
      <c r="K32" s="114"/>
      <c r="L32" s="61" t="s">
        <v>523</v>
      </c>
    </row>
    <row r="33" spans="2:16" x14ac:dyDescent="0.2">
      <c r="B33" s="127"/>
      <c r="C33" s="124" t="s">
        <v>230</v>
      </c>
      <c r="D33" s="131" t="s">
        <v>185</v>
      </c>
      <c r="E33" s="124"/>
      <c r="F33" s="126"/>
      <c r="G33" s="139"/>
      <c r="H33" s="127"/>
      <c r="I33" s="130" t="s">
        <v>287</v>
      </c>
      <c r="J33" s="154">
        <v>2</v>
      </c>
      <c r="K33" s="114"/>
      <c r="L33" s="61" t="s">
        <v>523</v>
      </c>
    </row>
    <row r="34" spans="2:16" x14ac:dyDescent="0.2">
      <c r="B34" s="126"/>
      <c r="C34" s="127" t="s">
        <v>230</v>
      </c>
      <c r="D34" s="131" t="s">
        <v>187</v>
      </c>
      <c r="E34" s="124"/>
      <c r="F34" s="126"/>
      <c r="G34" s="126"/>
      <c r="H34" s="124"/>
      <c r="I34" s="130" t="s">
        <v>31</v>
      </c>
      <c r="J34" s="132">
        <v>1</v>
      </c>
      <c r="K34" s="114"/>
      <c r="L34" s="61" t="s">
        <v>523</v>
      </c>
    </row>
    <row r="35" spans="2:16" x14ac:dyDescent="0.2">
      <c r="B35" s="126"/>
      <c r="C35" s="127" t="s">
        <v>230</v>
      </c>
      <c r="D35" s="131" t="s">
        <v>196</v>
      </c>
      <c r="E35" s="124"/>
      <c r="F35" s="126"/>
      <c r="G35" s="126"/>
      <c r="H35" s="127"/>
      <c r="I35" s="130" t="s">
        <v>30</v>
      </c>
      <c r="J35" s="132">
        <v>1</v>
      </c>
      <c r="K35" s="114"/>
      <c r="L35" s="61" t="s">
        <v>523</v>
      </c>
    </row>
    <row r="36" spans="2:16" x14ac:dyDescent="0.2">
      <c r="B36" s="126"/>
      <c r="C36" s="127" t="s">
        <v>230</v>
      </c>
      <c r="D36" s="145" t="s">
        <v>535</v>
      </c>
      <c r="E36" s="124"/>
      <c r="F36" s="126"/>
      <c r="G36" s="126"/>
      <c r="H36" s="124"/>
      <c r="I36" s="130" t="s">
        <v>494</v>
      </c>
      <c r="J36" s="124">
        <v>1</v>
      </c>
      <c r="K36" s="114"/>
      <c r="L36" s="61" t="s">
        <v>523</v>
      </c>
    </row>
    <row r="37" spans="2:16" x14ac:dyDescent="0.2">
      <c r="B37" s="126"/>
      <c r="C37" s="127"/>
      <c r="D37" s="128"/>
      <c r="E37" s="124"/>
      <c r="F37" s="126"/>
      <c r="G37" s="126"/>
      <c r="H37" s="124"/>
      <c r="I37" s="126"/>
      <c r="J37" s="124"/>
    </row>
    <row r="38" spans="2:16" ht="19" x14ac:dyDescent="0.2">
      <c r="B38" s="127" t="s">
        <v>328</v>
      </c>
      <c r="C38" s="127" t="s">
        <v>231</v>
      </c>
      <c r="D38" s="131" t="s">
        <v>566</v>
      </c>
      <c r="E38" s="124"/>
      <c r="F38" s="126"/>
      <c r="G38" s="122" t="s">
        <v>25</v>
      </c>
      <c r="H38" s="124"/>
      <c r="I38" s="126"/>
      <c r="J38" s="132"/>
    </row>
    <row r="39" spans="2:16" x14ac:dyDescent="0.2">
      <c r="B39" s="127">
        <f>COUNTA(D38:D43)</f>
        <v>6</v>
      </c>
      <c r="C39" s="127" t="s">
        <v>231</v>
      </c>
      <c r="D39" s="131" t="s">
        <v>399</v>
      </c>
      <c r="E39" s="124"/>
      <c r="F39" s="126"/>
      <c r="G39" s="127">
        <f>COUNTA( I40:I54)</f>
        <v>13</v>
      </c>
      <c r="H39" s="124"/>
      <c r="I39" s="131"/>
      <c r="J39" s="132"/>
    </row>
    <row r="40" spans="2:16" ht="17" x14ac:dyDescent="0.2">
      <c r="B40" s="127"/>
      <c r="C40" s="127" t="s">
        <v>231</v>
      </c>
      <c r="D40" s="131" t="s">
        <v>400</v>
      </c>
      <c r="E40" s="124"/>
      <c r="F40" s="126"/>
      <c r="G40" s="127" t="s">
        <v>257</v>
      </c>
      <c r="H40" s="124"/>
      <c r="I40" s="141" t="s">
        <v>442</v>
      </c>
      <c r="J40" s="124">
        <v>2</v>
      </c>
    </row>
    <row r="41" spans="2:16" ht="17" x14ac:dyDescent="0.2">
      <c r="B41" s="127"/>
      <c r="C41" s="127" t="s">
        <v>231</v>
      </c>
      <c r="D41" s="131" t="s">
        <v>401</v>
      </c>
      <c r="E41" s="124"/>
      <c r="F41" s="126"/>
      <c r="G41" s="124">
        <f>COUNTA( I40:I45)</f>
        <v>6</v>
      </c>
      <c r="H41" s="124"/>
      <c r="I41" s="141" t="s">
        <v>164</v>
      </c>
      <c r="J41" s="132">
        <v>2</v>
      </c>
    </row>
    <row r="42" spans="2:16" ht="17" x14ac:dyDescent="0.2">
      <c r="B42" s="127"/>
      <c r="C42" s="127" t="s">
        <v>231</v>
      </c>
      <c r="D42" s="131" t="s">
        <v>402</v>
      </c>
      <c r="E42" s="124"/>
      <c r="F42" s="126"/>
      <c r="G42" s="126"/>
      <c r="H42" s="124"/>
      <c r="I42" s="141" t="s">
        <v>443</v>
      </c>
      <c r="J42" s="124">
        <v>2</v>
      </c>
    </row>
    <row r="43" spans="2:16" ht="17" x14ac:dyDescent="0.2">
      <c r="B43" s="127"/>
      <c r="C43" s="127" t="s">
        <v>231</v>
      </c>
      <c r="D43" s="131" t="s">
        <v>403</v>
      </c>
      <c r="E43" s="124"/>
      <c r="F43" s="126"/>
      <c r="G43" s="126"/>
      <c r="H43" s="124"/>
      <c r="I43" s="141" t="s">
        <v>543</v>
      </c>
      <c r="J43" s="132">
        <v>2</v>
      </c>
    </row>
    <row r="44" spans="2:16" x14ac:dyDescent="0.2">
      <c r="B44" s="126"/>
      <c r="C44" s="126"/>
      <c r="D44" s="126"/>
      <c r="E44" s="124"/>
      <c r="F44" s="126"/>
      <c r="G44" s="126"/>
      <c r="H44" s="124"/>
      <c r="I44" s="130" t="s">
        <v>122</v>
      </c>
      <c r="J44" s="132">
        <v>2</v>
      </c>
    </row>
    <row r="45" spans="2:16" x14ac:dyDescent="0.2">
      <c r="B45" s="126"/>
      <c r="C45" s="126"/>
      <c r="D45" s="126"/>
      <c r="E45" s="124"/>
      <c r="F45" s="126"/>
      <c r="G45" s="126"/>
      <c r="H45" s="124"/>
      <c r="I45" s="130" t="s">
        <v>547</v>
      </c>
      <c r="J45" s="132">
        <v>1</v>
      </c>
      <c r="K45" s="114"/>
      <c r="L45" s="61" t="s">
        <v>565</v>
      </c>
    </row>
    <row r="46" spans="2:16" ht="19" x14ac:dyDescent="0.2">
      <c r="B46" s="122" t="s">
        <v>28</v>
      </c>
      <c r="C46" s="123"/>
      <c r="D46" s="127"/>
      <c r="E46" s="124"/>
      <c r="F46" s="126"/>
      <c r="G46" s="122" t="s">
        <v>25</v>
      </c>
      <c r="K46" s="114"/>
    </row>
    <row r="47" spans="2:16" ht="17" x14ac:dyDescent="0.2">
      <c r="B47" s="127">
        <f>COUNTA( D47:D68)</f>
        <v>18</v>
      </c>
      <c r="C47" s="127"/>
      <c r="D47" s="140"/>
      <c r="E47" s="124"/>
      <c r="F47" s="126"/>
      <c r="G47" s="129" t="s">
        <v>304</v>
      </c>
      <c r="H47" s="127"/>
      <c r="I47" s="141" t="s">
        <v>445</v>
      </c>
      <c r="J47" s="132">
        <v>1</v>
      </c>
      <c r="K47" s="114"/>
    </row>
    <row r="48" spans="2:16" ht="17" x14ac:dyDescent="0.2">
      <c r="B48" s="127" t="s">
        <v>257</v>
      </c>
      <c r="C48" s="127"/>
      <c r="D48" s="130" t="s">
        <v>228</v>
      </c>
      <c r="E48" s="124">
        <v>2</v>
      </c>
      <c r="F48" s="126"/>
      <c r="G48" s="124">
        <f>COUNTA( I47:I54)</f>
        <v>7</v>
      </c>
      <c r="H48" s="127"/>
      <c r="I48" s="141" t="s">
        <v>446</v>
      </c>
      <c r="J48" s="124">
        <v>1</v>
      </c>
      <c r="K48" s="114"/>
      <c r="N48" s="61" t="s">
        <v>524</v>
      </c>
      <c r="O48" s="61" t="s">
        <v>525</v>
      </c>
      <c r="P48" s="61" t="s">
        <v>526</v>
      </c>
    </row>
    <row r="49" spans="2:16" ht="17" x14ac:dyDescent="0.2">
      <c r="B49" s="124">
        <f>COUNTA( D48:D52)</f>
        <v>4</v>
      </c>
      <c r="C49" s="127"/>
      <c r="D49" s="136" t="s">
        <v>82</v>
      </c>
      <c r="E49" s="124">
        <v>2</v>
      </c>
      <c r="F49" s="126"/>
      <c r="G49" s="126"/>
      <c r="H49" s="127"/>
      <c r="I49" s="141" t="s">
        <v>567</v>
      </c>
      <c r="J49" s="132">
        <v>1</v>
      </c>
      <c r="K49" s="114"/>
      <c r="N49" s="61" t="s">
        <v>206</v>
      </c>
      <c r="O49" s="61">
        <v>2</v>
      </c>
      <c r="P49" s="61" t="s">
        <v>527</v>
      </c>
    </row>
    <row r="50" spans="2:16" ht="17" x14ac:dyDescent="0.2">
      <c r="B50" s="126"/>
      <c r="C50" s="124"/>
      <c r="D50" s="131" t="s">
        <v>23</v>
      </c>
      <c r="E50" s="124">
        <v>2</v>
      </c>
      <c r="F50" s="126"/>
      <c r="G50" s="126"/>
      <c r="H50" s="127"/>
      <c r="I50" s="141" t="s">
        <v>568</v>
      </c>
      <c r="J50" s="124">
        <v>1</v>
      </c>
      <c r="K50" s="114"/>
      <c r="N50" s="61" t="s">
        <v>207</v>
      </c>
      <c r="O50" s="61">
        <v>2</v>
      </c>
      <c r="P50" s="61" t="s">
        <v>528</v>
      </c>
    </row>
    <row r="51" spans="2:16" x14ac:dyDescent="0.2">
      <c r="B51" s="126"/>
      <c r="C51" s="132"/>
      <c r="D51" s="131" t="s">
        <v>60</v>
      </c>
      <c r="E51" s="124">
        <v>2</v>
      </c>
      <c r="F51" s="126"/>
      <c r="G51" s="126"/>
      <c r="H51" s="127"/>
      <c r="I51" s="130" t="s">
        <v>503</v>
      </c>
      <c r="J51" s="132">
        <v>1</v>
      </c>
      <c r="K51" s="114"/>
      <c r="N51" s="61" t="s">
        <v>210</v>
      </c>
      <c r="O51" s="61" t="s">
        <v>530</v>
      </c>
      <c r="P51" s="61" t="s">
        <v>529</v>
      </c>
    </row>
    <row r="52" spans="2:16" x14ac:dyDescent="0.2">
      <c r="B52" s="126"/>
      <c r="C52" s="126"/>
      <c r="D52" s="126"/>
      <c r="E52" s="124"/>
      <c r="F52" s="126"/>
      <c r="G52" s="124"/>
      <c r="H52" s="124"/>
      <c r="I52" s="130" t="s">
        <v>501</v>
      </c>
      <c r="J52" s="132">
        <v>1</v>
      </c>
      <c r="K52" s="114"/>
      <c r="N52" s="61" t="s">
        <v>531</v>
      </c>
      <c r="O52" s="61" t="s">
        <v>532</v>
      </c>
      <c r="P52" s="61" t="s">
        <v>533</v>
      </c>
    </row>
    <row r="53" spans="2:16" x14ac:dyDescent="0.2">
      <c r="B53" s="124" t="s">
        <v>304</v>
      </c>
      <c r="C53" s="132"/>
      <c r="D53" s="130" t="s">
        <v>463</v>
      </c>
      <c r="E53" s="124">
        <v>2</v>
      </c>
      <c r="F53" s="126"/>
      <c r="G53" s="126"/>
      <c r="H53" s="124"/>
      <c r="I53" s="130" t="s">
        <v>548</v>
      </c>
      <c r="J53" s="132">
        <v>1</v>
      </c>
      <c r="K53" s="114"/>
      <c r="P53" s="61" t="s">
        <v>534</v>
      </c>
    </row>
    <row r="54" spans="2:16" x14ac:dyDescent="0.2">
      <c r="B54" s="124">
        <f>COUNTA( D53:D58)</f>
        <v>6</v>
      </c>
      <c r="C54" s="124"/>
      <c r="D54" s="130" t="s">
        <v>81</v>
      </c>
      <c r="E54" s="124">
        <v>2</v>
      </c>
      <c r="F54" s="126"/>
      <c r="G54" s="126"/>
      <c r="H54" s="124"/>
      <c r="I54" s="130"/>
      <c r="J54" s="132"/>
      <c r="K54" s="114"/>
    </row>
    <row r="55" spans="2:16" ht="19" x14ac:dyDescent="0.2">
      <c r="B55" s="126"/>
      <c r="C55" s="126"/>
      <c r="D55" s="130" t="s">
        <v>467</v>
      </c>
      <c r="E55" s="124">
        <v>2</v>
      </c>
      <c r="F55" s="126"/>
      <c r="G55" s="122" t="s">
        <v>34</v>
      </c>
      <c r="H55" s="127"/>
      <c r="I55" s="130"/>
      <c r="J55" s="132"/>
    </row>
    <row r="56" spans="2:16" x14ac:dyDescent="0.2">
      <c r="B56" s="126"/>
      <c r="C56" s="126"/>
      <c r="D56" s="131" t="s">
        <v>56</v>
      </c>
      <c r="E56" s="124">
        <v>2</v>
      </c>
      <c r="F56" s="126"/>
      <c r="G56" s="127">
        <f>COUNTA( I57:I68)</f>
        <v>11</v>
      </c>
      <c r="H56" s="127"/>
      <c r="I56" s="131"/>
      <c r="J56" s="127"/>
      <c r="K56" s="114"/>
      <c r="L56" s="102"/>
      <c r="M56" s="63"/>
    </row>
    <row r="57" spans="2:16" ht="17" x14ac:dyDescent="0.2">
      <c r="B57" s="126"/>
      <c r="C57" s="126"/>
      <c r="D57" s="131" t="s">
        <v>186</v>
      </c>
      <c r="E57" s="124">
        <v>2</v>
      </c>
      <c r="F57" s="124"/>
      <c r="G57" s="127" t="s">
        <v>257</v>
      </c>
      <c r="H57" s="127"/>
      <c r="I57" s="141" t="s">
        <v>449</v>
      </c>
      <c r="J57" s="124">
        <v>2</v>
      </c>
      <c r="K57" s="114"/>
    </row>
    <row r="58" spans="2:16" ht="17" x14ac:dyDescent="0.2">
      <c r="B58" s="126"/>
      <c r="C58" s="126"/>
      <c r="D58" s="145" t="s">
        <v>536</v>
      </c>
      <c r="E58" s="124">
        <v>2</v>
      </c>
      <c r="F58" s="124"/>
      <c r="G58" s="124">
        <f>COUNTA( I57:I62)</f>
        <v>5</v>
      </c>
      <c r="H58" s="127"/>
      <c r="I58" s="141" t="s">
        <v>175</v>
      </c>
      <c r="J58" s="124">
        <v>2</v>
      </c>
      <c r="K58" s="114"/>
    </row>
    <row r="59" spans="2:16" ht="17" x14ac:dyDescent="0.2">
      <c r="B59" s="126"/>
      <c r="C59" s="126"/>
      <c r="D59" s="126"/>
      <c r="E59" s="124"/>
      <c r="F59" s="127"/>
      <c r="G59" s="126"/>
      <c r="H59" s="127"/>
      <c r="I59" s="141" t="s">
        <v>450</v>
      </c>
      <c r="J59" s="124">
        <v>2</v>
      </c>
      <c r="K59" s="114"/>
    </row>
    <row r="60" spans="2:16" ht="17" x14ac:dyDescent="0.2">
      <c r="B60" s="126"/>
      <c r="C60" s="126"/>
      <c r="D60" s="126"/>
      <c r="E60" s="124"/>
      <c r="F60" s="127"/>
      <c r="G60" s="126"/>
      <c r="H60" s="127"/>
      <c r="I60" s="141" t="s">
        <v>451</v>
      </c>
      <c r="J60" s="132">
        <v>2</v>
      </c>
      <c r="K60" s="114"/>
    </row>
    <row r="61" spans="2:16" x14ac:dyDescent="0.2">
      <c r="B61" s="127" t="s">
        <v>121</v>
      </c>
      <c r="C61" s="127"/>
      <c r="D61" s="130" t="s">
        <v>549</v>
      </c>
      <c r="E61" s="124">
        <v>1</v>
      </c>
      <c r="F61" s="127"/>
      <c r="G61" s="124"/>
      <c r="H61" s="124"/>
      <c r="I61" s="143" t="s">
        <v>234</v>
      </c>
      <c r="J61" s="127">
        <v>2</v>
      </c>
    </row>
    <row r="62" spans="2:16" x14ac:dyDescent="0.2">
      <c r="B62" s="124">
        <f>COUNTA( D61:D68)</f>
        <v>8</v>
      </c>
      <c r="C62" s="127"/>
      <c r="D62" s="130" t="s">
        <v>85</v>
      </c>
      <c r="E62" s="124">
        <v>1</v>
      </c>
      <c r="F62" s="127"/>
      <c r="G62" s="126"/>
      <c r="H62" s="124"/>
      <c r="I62" s="126"/>
      <c r="J62" s="124"/>
      <c r="K62" s="114"/>
    </row>
    <row r="63" spans="2:16" ht="17" x14ac:dyDescent="0.2">
      <c r="B63" s="126"/>
      <c r="C63" s="132"/>
      <c r="D63" s="130" t="s">
        <v>84</v>
      </c>
      <c r="E63" s="124">
        <v>1</v>
      </c>
      <c r="F63" s="127"/>
      <c r="G63" s="129" t="s">
        <v>304</v>
      </c>
      <c r="H63" s="127"/>
      <c r="I63" s="141" t="s">
        <v>452</v>
      </c>
      <c r="J63" s="124">
        <v>1</v>
      </c>
      <c r="K63" s="114"/>
    </row>
    <row r="64" spans="2:16" ht="17" x14ac:dyDescent="0.2">
      <c r="B64" s="126"/>
      <c r="C64" s="132"/>
      <c r="D64" s="130" t="s">
        <v>89</v>
      </c>
      <c r="E64" s="124">
        <v>1</v>
      </c>
      <c r="F64" s="127"/>
      <c r="G64" s="124">
        <f>COUNTA( I63:I68)</f>
        <v>6</v>
      </c>
      <c r="H64" s="127"/>
      <c r="I64" s="141" t="s">
        <v>453</v>
      </c>
      <c r="J64" s="124">
        <v>1</v>
      </c>
      <c r="K64" s="114"/>
    </row>
    <row r="65" spans="1:14" ht="17" x14ac:dyDescent="0.2">
      <c r="B65" s="126"/>
      <c r="C65" s="142"/>
      <c r="D65" s="130" t="s">
        <v>472</v>
      </c>
      <c r="E65" s="124">
        <v>1</v>
      </c>
      <c r="F65" s="124"/>
      <c r="G65" s="126"/>
      <c r="H65" s="124"/>
      <c r="I65" s="141" t="s">
        <v>166</v>
      </c>
      <c r="J65" s="124">
        <v>1</v>
      </c>
      <c r="K65" s="114"/>
    </row>
    <row r="66" spans="1:14" ht="17" x14ac:dyDescent="0.2">
      <c r="B66" s="126"/>
      <c r="C66" s="132"/>
      <c r="D66" s="131" t="s">
        <v>189</v>
      </c>
      <c r="E66" s="124">
        <v>1</v>
      </c>
      <c r="F66" s="124"/>
      <c r="G66" s="126"/>
      <c r="H66" s="124"/>
      <c r="I66" s="141" t="s">
        <v>454</v>
      </c>
      <c r="J66" s="124">
        <v>1</v>
      </c>
      <c r="K66" s="114"/>
      <c r="L66" s="63"/>
    </row>
    <row r="67" spans="1:14" x14ac:dyDescent="0.2">
      <c r="B67" s="126"/>
      <c r="C67" s="142"/>
      <c r="D67" s="131" t="s">
        <v>197</v>
      </c>
      <c r="E67" s="124">
        <v>1</v>
      </c>
      <c r="F67" s="124"/>
      <c r="G67" s="126"/>
      <c r="H67" s="126"/>
      <c r="I67" s="143" t="s">
        <v>475</v>
      </c>
      <c r="J67" s="124">
        <v>1</v>
      </c>
    </row>
    <row r="68" spans="1:14" x14ac:dyDescent="0.2">
      <c r="B68" s="126"/>
      <c r="C68" s="126"/>
      <c r="D68" s="131" t="s">
        <v>194</v>
      </c>
      <c r="E68" s="124">
        <v>2</v>
      </c>
      <c r="F68" s="127"/>
      <c r="G68" s="126"/>
      <c r="H68" s="126"/>
      <c r="I68" s="143" t="s">
        <v>564</v>
      </c>
      <c r="J68" s="124">
        <v>1</v>
      </c>
      <c r="N68" s="76"/>
    </row>
    <row r="69" spans="1:14" x14ac:dyDescent="0.2">
      <c r="B69" s="126"/>
      <c r="C69" s="126"/>
      <c r="D69" s="126"/>
      <c r="E69" s="124"/>
      <c r="F69" s="127"/>
      <c r="G69" s="126"/>
      <c r="H69" s="124"/>
      <c r="I69" s="126"/>
      <c r="J69" s="124"/>
      <c r="L69" s="62"/>
      <c r="M69" s="62"/>
    </row>
    <row r="70" spans="1:14" ht="19" x14ac:dyDescent="0.2">
      <c r="A70" s="117"/>
      <c r="B70" s="126"/>
      <c r="C70" s="126"/>
      <c r="D70" s="126"/>
      <c r="E70" s="124"/>
      <c r="F70" s="127"/>
      <c r="G70" s="122" t="s">
        <v>460</v>
      </c>
      <c r="H70" s="127"/>
      <c r="I70" s="131"/>
      <c r="J70" s="127"/>
      <c r="K70" s="114"/>
    </row>
    <row r="71" spans="1:14" ht="17" x14ac:dyDescent="0.2">
      <c r="A71" s="118"/>
      <c r="B71" s="126"/>
      <c r="C71" s="126"/>
      <c r="D71" s="126"/>
      <c r="E71" s="124"/>
      <c r="F71" s="127"/>
      <c r="G71" s="127">
        <f>COUNTA( I71:I78)</f>
        <v>8</v>
      </c>
      <c r="H71" s="127"/>
      <c r="I71" s="141" t="s">
        <v>203</v>
      </c>
      <c r="J71" s="156">
        <v>24</v>
      </c>
      <c r="K71" s="114"/>
    </row>
    <row r="72" spans="1:14" ht="17" x14ac:dyDescent="0.2">
      <c r="B72" s="126"/>
      <c r="C72" s="126"/>
      <c r="D72" s="126"/>
      <c r="E72" s="124"/>
      <c r="F72" s="126"/>
      <c r="G72" s="127"/>
      <c r="H72" s="127"/>
      <c r="I72" s="141" t="s">
        <v>458</v>
      </c>
      <c r="J72" s="156">
        <v>24</v>
      </c>
      <c r="K72" s="114"/>
      <c r="L72" s="61" t="s">
        <v>544</v>
      </c>
    </row>
    <row r="73" spans="1:14" ht="17" x14ac:dyDescent="0.2">
      <c r="B73" s="126"/>
      <c r="C73" s="126"/>
      <c r="D73" s="126"/>
      <c r="E73" s="124"/>
      <c r="F73" s="126"/>
      <c r="G73" s="127"/>
      <c r="H73" s="127"/>
      <c r="I73" s="141" t="s">
        <v>215</v>
      </c>
      <c r="J73" s="127" t="s">
        <v>539</v>
      </c>
      <c r="K73" s="114"/>
    </row>
    <row r="74" spans="1:14" ht="17" x14ac:dyDescent="0.2">
      <c r="B74" s="126"/>
      <c r="C74" s="126"/>
      <c r="D74" s="126"/>
      <c r="E74" s="124"/>
      <c r="F74" s="126"/>
      <c r="G74" s="127"/>
      <c r="H74" s="127"/>
      <c r="I74" s="141" t="s">
        <v>457</v>
      </c>
      <c r="J74" s="127" t="s">
        <v>539</v>
      </c>
      <c r="K74" s="114"/>
      <c r="N74" s="61" t="s">
        <v>563</v>
      </c>
    </row>
    <row r="75" spans="1:14" ht="17" x14ac:dyDescent="0.2">
      <c r="B75" s="126"/>
      <c r="C75" s="126"/>
      <c r="D75" s="126"/>
      <c r="E75" s="124"/>
      <c r="F75" s="126"/>
      <c r="G75" s="127"/>
      <c r="H75" s="127"/>
      <c r="I75" s="141" t="s">
        <v>456</v>
      </c>
      <c r="J75" s="155">
        <v>24</v>
      </c>
      <c r="K75" s="114"/>
    </row>
    <row r="76" spans="1:14" ht="17" x14ac:dyDescent="0.2">
      <c r="B76" s="126"/>
      <c r="C76" s="126"/>
      <c r="D76" s="126"/>
      <c r="E76" s="124"/>
      <c r="F76" s="126"/>
      <c r="G76" s="127"/>
      <c r="H76" s="127"/>
      <c r="I76" s="141" t="s">
        <v>455</v>
      </c>
      <c r="J76" s="156">
        <v>24</v>
      </c>
      <c r="K76" s="114"/>
    </row>
    <row r="77" spans="1:14" ht="17" x14ac:dyDescent="0.2">
      <c r="B77" s="126"/>
      <c r="C77" s="126"/>
      <c r="D77" s="126"/>
      <c r="E77" s="124"/>
      <c r="F77" s="126"/>
      <c r="G77" s="127"/>
      <c r="H77" s="127"/>
      <c r="I77" s="141" t="s">
        <v>233</v>
      </c>
      <c r="J77" s="127">
        <v>1</v>
      </c>
      <c r="K77" s="114"/>
    </row>
    <row r="78" spans="1:14" ht="17" x14ac:dyDescent="0.2">
      <c r="B78" s="126"/>
      <c r="C78" s="126"/>
      <c r="D78" s="126"/>
      <c r="E78" s="124"/>
      <c r="F78" s="126"/>
      <c r="G78" s="127"/>
      <c r="H78" s="127"/>
      <c r="I78" s="141" t="s">
        <v>479</v>
      </c>
      <c r="J78" s="124">
        <v>1</v>
      </c>
    </row>
    <row r="79" spans="1:14" x14ac:dyDescent="0.2">
      <c r="B79" s="126"/>
      <c r="C79" s="126"/>
      <c r="D79" s="126"/>
      <c r="E79" s="124"/>
      <c r="F79" s="126"/>
      <c r="G79" s="126"/>
      <c r="H79" s="124"/>
      <c r="I79" s="126"/>
      <c r="J79" s="124"/>
    </row>
    <row r="80" spans="1:14" x14ac:dyDescent="0.2">
      <c r="B80" s="124"/>
      <c r="C80" s="124"/>
      <c r="D80" s="126">
        <f>COUNTA( D6:D68)</f>
        <v>49</v>
      </c>
      <c r="E80" s="124"/>
      <c r="F80" s="144"/>
      <c r="G80" s="124"/>
      <c r="H80" s="124"/>
      <c r="I80" s="127">
        <f>COUNTA( I6:I78)</f>
        <v>59</v>
      </c>
      <c r="J80" s="124"/>
    </row>
    <row r="81" spans="1:12" x14ac:dyDescent="0.2">
      <c r="B81" s="124"/>
      <c r="C81" s="124"/>
      <c r="D81" s="124"/>
      <c r="E81" s="132"/>
      <c r="F81" s="144"/>
      <c r="G81" s="126"/>
      <c r="H81" s="126"/>
      <c r="I81" s="127">
        <f>D80+I80</f>
        <v>108</v>
      </c>
      <c r="J81" s="124"/>
      <c r="K81" s="76"/>
    </row>
    <row r="82" spans="1:12" s="60" customFormat="1" x14ac:dyDescent="0.2">
      <c r="A82" s="61"/>
      <c r="F82" s="124"/>
    </row>
    <row r="83" spans="1:12" s="60" customFormat="1" x14ac:dyDescent="0.2">
      <c r="A83" s="61"/>
      <c r="B83" s="60">
        <v>2025</v>
      </c>
      <c r="D83" s="60" t="s">
        <v>560</v>
      </c>
      <c r="E83" s="60">
        <v>2024</v>
      </c>
      <c r="F83" s="134"/>
    </row>
    <row r="84" spans="1:12" s="60" customFormat="1" x14ac:dyDescent="0.2">
      <c r="A84" s="61"/>
      <c r="B84" s="60" t="s">
        <v>2</v>
      </c>
      <c r="C84" s="60">
        <f>B6</f>
        <v>31</v>
      </c>
      <c r="D84" s="60">
        <v>5</v>
      </c>
      <c r="E84" s="60">
        <v>35</v>
      </c>
      <c r="F84" s="62"/>
      <c r="G84" s="76"/>
      <c r="H84" s="76"/>
      <c r="J84" s="63"/>
      <c r="K84" s="114"/>
      <c r="L84" s="61"/>
    </row>
    <row r="85" spans="1:12" s="60" customFormat="1" x14ac:dyDescent="0.2">
      <c r="A85" s="61"/>
      <c r="B85" s="61" t="s">
        <v>28</v>
      </c>
      <c r="C85" s="60">
        <f>B47</f>
        <v>18</v>
      </c>
      <c r="D85" s="60">
        <v>3</v>
      </c>
      <c r="E85" s="60">
        <v>18</v>
      </c>
      <c r="F85" s="62"/>
      <c r="G85" s="76"/>
      <c r="H85" s="76"/>
      <c r="J85" s="63"/>
      <c r="K85" s="114"/>
      <c r="L85" s="61"/>
    </row>
    <row r="86" spans="1:12" s="60" customFormat="1" x14ac:dyDescent="0.2">
      <c r="A86" s="61"/>
      <c r="B86" s="78" t="s">
        <v>49</v>
      </c>
      <c r="C86" s="60">
        <f>G6</f>
        <v>10</v>
      </c>
      <c r="D86" s="60">
        <v>1</v>
      </c>
      <c r="E86" s="60">
        <v>12</v>
      </c>
      <c r="F86" s="62"/>
      <c r="G86" s="76"/>
      <c r="H86" s="76"/>
    </row>
    <row r="87" spans="1:12" x14ac:dyDescent="0.2">
      <c r="B87" s="60" t="s">
        <v>4</v>
      </c>
      <c r="C87" s="60">
        <f>G18</f>
        <v>9</v>
      </c>
      <c r="D87" s="60">
        <v>1</v>
      </c>
      <c r="E87" s="60">
        <v>13</v>
      </c>
      <c r="F87" s="62"/>
      <c r="G87" s="60"/>
    </row>
    <row r="88" spans="1:12" s="60" customFormat="1" x14ac:dyDescent="0.2">
      <c r="A88" s="61"/>
      <c r="B88" s="60" t="s">
        <v>19</v>
      </c>
      <c r="C88" s="60">
        <f>G29</f>
        <v>8</v>
      </c>
      <c r="D88" s="60">
        <v>1</v>
      </c>
      <c r="E88" s="60">
        <v>5</v>
      </c>
      <c r="F88" s="62"/>
      <c r="G88" s="61"/>
    </row>
    <row r="89" spans="1:12" s="60" customFormat="1" x14ac:dyDescent="0.2">
      <c r="A89" s="61"/>
      <c r="B89" s="60" t="s">
        <v>25</v>
      </c>
      <c r="C89" s="60">
        <f>G39</f>
        <v>13</v>
      </c>
      <c r="D89" s="60">
        <v>2</v>
      </c>
      <c r="E89" s="60">
        <v>13</v>
      </c>
      <c r="F89" s="62"/>
      <c r="G89" s="61"/>
    </row>
    <row r="90" spans="1:12" s="60" customFormat="1" x14ac:dyDescent="0.2">
      <c r="A90" s="61"/>
      <c r="B90" s="60" t="s">
        <v>34</v>
      </c>
      <c r="C90" s="60">
        <f>G56</f>
        <v>11</v>
      </c>
      <c r="D90" s="60">
        <v>2</v>
      </c>
      <c r="E90" s="60">
        <v>11</v>
      </c>
      <c r="F90" s="62"/>
      <c r="G90" s="61"/>
    </row>
    <row r="91" spans="1:12" s="60" customFormat="1" x14ac:dyDescent="0.2">
      <c r="A91" s="61"/>
      <c r="B91" s="60" t="s">
        <v>460</v>
      </c>
      <c r="C91" s="60">
        <f>G71</f>
        <v>8</v>
      </c>
      <c r="D91" s="60">
        <v>1</v>
      </c>
      <c r="E91" s="60">
        <v>5</v>
      </c>
      <c r="F91" s="62"/>
      <c r="G91" s="61"/>
    </row>
    <row r="92" spans="1:12" s="60" customFormat="1" x14ac:dyDescent="0.2">
      <c r="A92" s="61"/>
      <c r="B92" s="157" t="s">
        <v>126</v>
      </c>
      <c r="C92" s="124">
        <f>SUM(C84:C91)</f>
        <v>108</v>
      </c>
      <c r="D92" s="124">
        <f>SUM(D84:D91)</f>
        <v>16</v>
      </c>
      <c r="E92" s="124">
        <f>SUM(E84:E91)</f>
        <v>112</v>
      </c>
      <c r="F92" s="62"/>
      <c r="G92" s="61"/>
    </row>
    <row r="93" spans="1:12" s="60" customFormat="1" x14ac:dyDescent="0.2">
      <c r="A93" s="61"/>
      <c r="F93" s="62"/>
      <c r="G93" s="61"/>
    </row>
    <row r="94" spans="1:12" s="60" customFormat="1" x14ac:dyDescent="0.2">
      <c r="A94" s="61"/>
      <c r="F94" s="62"/>
      <c r="G94" s="61"/>
    </row>
    <row r="95" spans="1:12" s="60" customFormat="1" x14ac:dyDescent="0.2">
      <c r="A95" s="61"/>
      <c r="E95" s="119"/>
      <c r="F95" s="62"/>
      <c r="G95" s="61"/>
    </row>
    <row r="96" spans="1:12" s="60" customFormat="1" x14ac:dyDescent="0.2">
      <c r="A96" s="61"/>
      <c r="E96" s="119"/>
      <c r="F96" s="62"/>
      <c r="G96" s="61"/>
    </row>
    <row r="97" spans="1:7" s="60" customFormat="1" x14ac:dyDescent="0.2">
      <c r="A97" s="61"/>
      <c r="E97" s="119"/>
      <c r="F97" s="62"/>
      <c r="G97" s="61"/>
    </row>
    <row r="98" spans="1:7" s="60" customFormat="1" x14ac:dyDescent="0.2">
      <c r="A98" s="61"/>
      <c r="E98" s="119"/>
      <c r="F98" s="62"/>
      <c r="G98" s="61"/>
    </row>
    <row r="99" spans="1:7" s="60" customFormat="1" x14ac:dyDescent="0.2">
      <c r="A99" s="61"/>
      <c r="E99" s="119"/>
      <c r="F99" s="62"/>
      <c r="G99" s="61"/>
    </row>
    <row r="100" spans="1:7" s="60" customFormat="1" x14ac:dyDescent="0.2">
      <c r="A100" s="61"/>
      <c r="B100" s="61" t="s">
        <v>315</v>
      </c>
      <c r="C100" s="61"/>
      <c r="D100" s="61"/>
      <c r="E100" s="119"/>
      <c r="F100" s="62"/>
    </row>
    <row r="101" spans="1:7" x14ac:dyDescent="0.2">
      <c r="B101" s="61" t="s">
        <v>318</v>
      </c>
      <c r="E101" s="76"/>
      <c r="F101" s="62"/>
    </row>
    <row r="102" spans="1:7" x14ac:dyDescent="0.2">
      <c r="B102" s="61" t="s">
        <v>342</v>
      </c>
      <c r="C102" s="63"/>
      <c r="D102" s="71"/>
      <c r="E102" s="63"/>
      <c r="F102" s="62"/>
    </row>
    <row r="103" spans="1:7" x14ac:dyDescent="0.2">
      <c r="B103" s="61" t="s">
        <v>343</v>
      </c>
      <c r="C103" s="63"/>
      <c r="D103" s="71"/>
      <c r="E103" s="63"/>
      <c r="F103" s="62"/>
    </row>
    <row r="104" spans="1:7" x14ac:dyDescent="0.2">
      <c r="B104" s="61" t="s">
        <v>319</v>
      </c>
      <c r="C104" s="63"/>
      <c r="D104" s="71"/>
      <c r="E104" s="63"/>
      <c r="F104" s="62"/>
    </row>
    <row r="105" spans="1:7" x14ac:dyDescent="0.2">
      <c r="B105" s="61" t="s">
        <v>320</v>
      </c>
      <c r="C105" s="63"/>
      <c r="D105" s="71"/>
      <c r="E105" s="63"/>
      <c r="F105" s="62"/>
    </row>
    <row r="106" spans="1:7" x14ac:dyDescent="0.2">
      <c r="B106" s="60"/>
      <c r="C106" s="62"/>
      <c r="D106" s="62"/>
    </row>
    <row r="107" spans="1:7" x14ac:dyDescent="0.2">
      <c r="B107" s="61" t="s">
        <v>514</v>
      </c>
      <c r="C107" s="62"/>
      <c r="D107" s="62"/>
    </row>
    <row r="108" spans="1:7" x14ac:dyDescent="0.2">
      <c r="B108" s="102" t="s">
        <v>515</v>
      </c>
      <c r="C108" s="62"/>
      <c r="D108" s="62"/>
    </row>
    <row r="109" spans="1:7" x14ac:dyDescent="0.2">
      <c r="D109" s="120"/>
    </row>
    <row r="110" spans="1:7" x14ac:dyDescent="0.2">
      <c r="D110" s="120"/>
    </row>
    <row r="111" spans="1:7" x14ac:dyDescent="0.2">
      <c r="B111" s="121" t="s">
        <v>516</v>
      </c>
      <c r="D111" s="120"/>
    </row>
    <row r="112" spans="1:7" x14ac:dyDescent="0.2">
      <c r="B112" s="61" t="s">
        <v>517</v>
      </c>
      <c r="D112" s="120"/>
    </row>
    <row r="113" spans="2:4" x14ac:dyDescent="0.2">
      <c r="B113" s="61" t="s">
        <v>520</v>
      </c>
      <c r="D113" s="120"/>
    </row>
    <row r="114" spans="2:4" x14ac:dyDescent="0.2">
      <c r="B114" s="61" t="s">
        <v>521</v>
      </c>
      <c r="D114" s="120"/>
    </row>
    <row r="115" spans="2:4" x14ac:dyDescent="0.2">
      <c r="B115" s="149" t="s">
        <v>518</v>
      </c>
      <c r="D115" s="120"/>
    </row>
    <row r="116" spans="2:4" x14ac:dyDescent="0.2">
      <c r="B116" s="149" t="s">
        <v>538</v>
      </c>
    </row>
  </sheetData>
  <printOptions gridLines="1"/>
  <pageMargins left="1.25" right="0.5" top="0.5" bottom="0.5" header="0.5" footer="0.5"/>
  <pageSetup scale="79" fitToHeight="2" orientation="portrait" horizontalDpi="4294967292" verticalDpi="4294967292"/>
  <rowBreaks count="1" manualBreakCount="1">
    <brk id="45" min="1" max="8"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65CD2-0821-B546-8BB8-3FE83736628F}">
  <dimension ref="A1:I66"/>
  <sheetViews>
    <sheetView topLeftCell="A2" zoomScale="140" zoomScaleNormal="140" workbookViewId="0">
      <selection activeCell="H13" sqref="H13"/>
    </sheetView>
  </sheetViews>
  <sheetFormatPr baseColWidth="10" defaultRowHeight="16" x14ac:dyDescent="0.2"/>
  <cols>
    <col min="1" max="1" width="24.5" customWidth="1"/>
    <col min="2" max="2" width="12.83203125" bestFit="1" customWidth="1"/>
    <col min="3" max="3" width="5" style="1" bestFit="1" customWidth="1"/>
    <col min="4" max="4" width="74.5" customWidth="1"/>
    <col min="8" max="8" width="12.83203125" customWidth="1"/>
  </cols>
  <sheetData>
    <row r="1" spans="1:9" x14ac:dyDescent="0.2">
      <c r="A1" s="62" t="s">
        <v>462</v>
      </c>
      <c r="C1" s="1" t="s">
        <v>510</v>
      </c>
    </row>
    <row r="2" spans="1:9" ht="17" thickBot="1" x14ac:dyDescent="0.25">
      <c r="C2" s="63"/>
    </row>
    <row r="3" spans="1:9" x14ac:dyDescent="0.2">
      <c r="A3" s="102" t="s">
        <v>247</v>
      </c>
      <c r="B3" s="102" t="s">
        <v>362</v>
      </c>
      <c r="C3" s="1">
        <v>1</v>
      </c>
      <c r="D3" t="s">
        <v>512</v>
      </c>
      <c r="G3">
        <f>COUNTA( B22:B36)</f>
        <v>14</v>
      </c>
      <c r="H3" s="103" t="s">
        <v>465</v>
      </c>
      <c r="I3" s="104">
        <v>14</v>
      </c>
    </row>
    <row r="4" spans="1:9" x14ac:dyDescent="0.2">
      <c r="A4" s="102" t="s">
        <v>85</v>
      </c>
      <c r="B4" s="102" t="s">
        <v>362</v>
      </c>
      <c r="C4" s="1">
        <v>1</v>
      </c>
      <c r="G4">
        <f>COUNTA( B3:B13)</f>
        <v>10</v>
      </c>
      <c r="H4" s="105" t="s">
        <v>362</v>
      </c>
      <c r="I4" s="106">
        <v>10</v>
      </c>
    </row>
    <row r="5" spans="1:9" x14ac:dyDescent="0.2">
      <c r="A5" s="102" t="s">
        <v>84</v>
      </c>
      <c r="B5" s="102" t="s">
        <v>362</v>
      </c>
      <c r="C5" s="1">
        <v>1</v>
      </c>
      <c r="G5">
        <f>COUNTA( B56:B63)</f>
        <v>7</v>
      </c>
      <c r="H5" s="105" t="s">
        <v>394</v>
      </c>
      <c r="I5" s="106">
        <v>7</v>
      </c>
    </row>
    <row r="6" spans="1:9" x14ac:dyDescent="0.2">
      <c r="A6" s="102" t="s">
        <v>89</v>
      </c>
      <c r="B6" s="102" t="s">
        <v>362</v>
      </c>
      <c r="C6" s="1">
        <v>1</v>
      </c>
      <c r="G6">
        <f>COUNTA( B44:B48)</f>
        <v>4</v>
      </c>
      <c r="H6" s="105" t="s">
        <v>390</v>
      </c>
      <c r="I6" s="106">
        <v>4</v>
      </c>
    </row>
    <row r="7" spans="1:9" x14ac:dyDescent="0.2">
      <c r="A7" s="102" t="s">
        <v>472</v>
      </c>
      <c r="B7" s="102" t="s">
        <v>362</v>
      </c>
      <c r="C7" s="1">
        <v>1</v>
      </c>
      <c r="D7" t="s">
        <v>473</v>
      </c>
      <c r="G7">
        <f>COUNTA( B38:B42)</f>
        <v>5</v>
      </c>
      <c r="H7" s="105" t="s">
        <v>387</v>
      </c>
      <c r="I7" s="106">
        <v>5</v>
      </c>
    </row>
    <row r="8" spans="1:9" x14ac:dyDescent="0.2">
      <c r="A8" s="102"/>
      <c r="B8" s="102"/>
      <c r="H8" s="105"/>
      <c r="I8" s="106"/>
    </row>
    <row r="9" spans="1:9" x14ac:dyDescent="0.2">
      <c r="A9" s="102" t="s">
        <v>463</v>
      </c>
      <c r="B9" s="102" t="s">
        <v>362</v>
      </c>
      <c r="C9" s="1">
        <v>2</v>
      </c>
      <c r="D9" t="s">
        <v>464</v>
      </c>
      <c r="G9">
        <f>COUNTA( B50:B54)</f>
        <v>4</v>
      </c>
      <c r="H9" s="105" t="s">
        <v>470</v>
      </c>
      <c r="I9" s="106">
        <v>4</v>
      </c>
    </row>
    <row r="10" spans="1:9" x14ac:dyDescent="0.2">
      <c r="A10" s="102" t="s">
        <v>81</v>
      </c>
      <c r="B10" s="102" t="s">
        <v>362</v>
      </c>
      <c r="C10" s="1">
        <v>2</v>
      </c>
      <c r="D10" s="26" t="s">
        <v>466</v>
      </c>
      <c r="G10">
        <f>COUNTA( B15:B17)</f>
        <v>3</v>
      </c>
      <c r="H10" s="105" t="s">
        <v>471</v>
      </c>
      <c r="I10" s="106">
        <v>3</v>
      </c>
    </row>
    <row r="11" spans="1:9" ht="17" thickBot="1" x14ac:dyDescent="0.25">
      <c r="A11" s="102" t="s">
        <v>467</v>
      </c>
      <c r="B11" s="102" t="s">
        <v>362</v>
      </c>
      <c r="C11" s="1">
        <v>2</v>
      </c>
      <c r="D11" t="s">
        <v>468</v>
      </c>
      <c r="E11" s="113" t="s">
        <v>513</v>
      </c>
      <c r="G11">
        <f>COUNTA( B19:B20)</f>
        <v>2</v>
      </c>
      <c r="H11" s="108" t="s">
        <v>358</v>
      </c>
      <c r="I11" s="109">
        <v>2</v>
      </c>
    </row>
    <row r="12" spans="1:9" x14ac:dyDescent="0.2">
      <c r="A12" s="102" t="s">
        <v>228</v>
      </c>
      <c r="B12" s="102" t="s">
        <v>362</v>
      </c>
      <c r="C12" s="1">
        <v>2</v>
      </c>
      <c r="D12" t="s">
        <v>469</v>
      </c>
      <c r="G12">
        <f>SUM(G3:G11)</f>
        <v>49</v>
      </c>
      <c r="I12">
        <f>SUM(I3:I11)</f>
        <v>49</v>
      </c>
    </row>
    <row r="13" spans="1:9" x14ac:dyDescent="0.2">
      <c r="A13" s="110" t="s">
        <v>82</v>
      </c>
      <c r="B13" s="110" t="s">
        <v>362</v>
      </c>
      <c r="C13" s="1">
        <v>2</v>
      </c>
    </row>
    <row r="14" spans="1:9" x14ac:dyDescent="0.2">
      <c r="A14" s="102"/>
      <c r="B14" s="102"/>
    </row>
    <row r="15" spans="1:9" x14ac:dyDescent="0.2">
      <c r="A15" s="102" t="s">
        <v>234</v>
      </c>
      <c r="B15" s="102" t="s">
        <v>471</v>
      </c>
      <c r="C15" s="1">
        <v>2</v>
      </c>
      <c r="D15" t="s">
        <v>474</v>
      </c>
    </row>
    <row r="16" spans="1:9" x14ac:dyDescent="0.2">
      <c r="A16" s="102" t="s">
        <v>475</v>
      </c>
      <c r="B16" s="102" t="s">
        <v>471</v>
      </c>
      <c r="C16" s="1">
        <v>1</v>
      </c>
      <c r="D16" t="s">
        <v>476</v>
      </c>
      <c r="E16" s="41" t="s">
        <v>513</v>
      </c>
    </row>
    <row r="17" spans="1:5" x14ac:dyDescent="0.2">
      <c r="A17" s="102" t="s">
        <v>477</v>
      </c>
      <c r="B17" s="102" t="s">
        <v>471</v>
      </c>
      <c r="C17" s="1">
        <v>1</v>
      </c>
    </row>
    <row r="18" spans="1:5" x14ac:dyDescent="0.2">
      <c r="A18" s="102"/>
      <c r="B18" s="102"/>
    </row>
    <row r="19" spans="1:5" s="29" customFormat="1" ht="197" customHeight="1" x14ac:dyDescent="0.2">
      <c r="A19" s="110" t="s">
        <v>233</v>
      </c>
      <c r="B19" s="110" t="s">
        <v>358</v>
      </c>
      <c r="C19" s="49">
        <v>1</v>
      </c>
      <c r="D19" s="111" t="s">
        <v>478</v>
      </c>
    </row>
    <row r="20" spans="1:5" x14ac:dyDescent="0.2">
      <c r="A20" s="102" t="s">
        <v>479</v>
      </c>
      <c r="B20" s="102" t="s">
        <v>358</v>
      </c>
      <c r="C20" s="1">
        <v>1</v>
      </c>
      <c r="D20" t="s">
        <v>468</v>
      </c>
      <c r="E20" s="113" t="s">
        <v>513</v>
      </c>
    </row>
    <row r="21" spans="1:5" x14ac:dyDescent="0.2">
      <c r="A21" s="102"/>
      <c r="B21" s="102"/>
    </row>
    <row r="22" spans="1:5" x14ac:dyDescent="0.2">
      <c r="A22" s="102" t="s">
        <v>485</v>
      </c>
      <c r="B22" s="102" t="s">
        <v>465</v>
      </c>
      <c r="C22" s="1">
        <v>1</v>
      </c>
    </row>
    <row r="23" spans="1:5" x14ac:dyDescent="0.2">
      <c r="A23" s="102" t="s">
        <v>486</v>
      </c>
      <c r="B23" s="102" t="s">
        <v>465</v>
      </c>
      <c r="C23" s="1">
        <v>1</v>
      </c>
    </row>
    <row r="24" spans="1:5" x14ac:dyDescent="0.2">
      <c r="A24" s="102" t="s">
        <v>487</v>
      </c>
      <c r="B24" s="102" t="s">
        <v>465</v>
      </c>
      <c r="C24" s="1">
        <v>1</v>
      </c>
      <c r="D24" t="s">
        <v>488</v>
      </c>
    </row>
    <row r="25" spans="1:5" x14ac:dyDescent="0.2">
      <c r="A25" s="102" t="s">
        <v>489</v>
      </c>
      <c r="B25" s="102" t="s">
        <v>465</v>
      </c>
      <c r="C25" s="1">
        <v>1</v>
      </c>
    </row>
    <row r="26" spans="1:5" x14ac:dyDescent="0.2">
      <c r="A26" s="102" t="s">
        <v>490</v>
      </c>
      <c r="B26" s="102" t="s">
        <v>465</v>
      </c>
      <c r="C26" s="1">
        <v>1</v>
      </c>
    </row>
    <row r="27" spans="1:5" x14ac:dyDescent="0.2">
      <c r="A27" s="102" t="s">
        <v>491</v>
      </c>
      <c r="B27" s="102" t="s">
        <v>465</v>
      </c>
      <c r="C27" s="1">
        <v>1</v>
      </c>
    </row>
    <row r="28" spans="1:5" x14ac:dyDescent="0.2">
      <c r="A28" s="102"/>
      <c r="B28" s="102"/>
    </row>
    <row r="29" spans="1:5" x14ac:dyDescent="0.2">
      <c r="A29" s="102" t="s">
        <v>480</v>
      </c>
      <c r="B29" s="102" t="s">
        <v>465</v>
      </c>
      <c r="C29" s="1">
        <v>2</v>
      </c>
    </row>
    <row r="30" spans="1:5" x14ac:dyDescent="0.2">
      <c r="A30" s="102" t="s">
        <v>239</v>
      </c>
      <c r="B30" s="102" t="s">
        <v>465</v>
      </c>
      <c r="C30" s="1">
        <v>2</v>
      </c>
      <c r="D30" s="107" t="s">
        <v>481</v>
      </c>
    </row>
    <row r="31" spans="1:5" x14ac:dyDescent="0.2">
      <c r="A31" s="102" t="s">
        <v>475</v>
      </c>
      <c r="B31" s="102" t="s">
        <v>465</v>
      </c>
      <c r="C31" s="1">
        <v>2</v>
      </c>
      <c r="D31" t="s">
        <v>476</v>
      </c>
      <c r="E31" s="41" t="s">
        <v>513</v>
      </c>
    </row>
    <row r="32" spans="1:5" x14ac:dyDescent="0.2">
      <c r="A32" s="102" t="s">
        <v>238</v>
      </c>
      <c r="B32" s="102" t="s">
        <v>465</v>
      </c>
      <c r="C32" s="1">
        <v>2</v>
      </c>
      <c r="D32" t="s">
        <v>482</v>
      </c>
    </row>
    <row r="33" spans="1:4" x14ac:dyDescent="0.2">
      <c r="A33" s="102" t="s">
        <v>236</v>
      </c>
      <c r="B33" s="102" t="s">
        <v>465</v>
      </c>
      <c r="C33" s="1">
        <v>2</v>
      </c>
    </row>
    <row r="34" spans="1:4" x14ac:dyDescent="0.2">
      <c r="A34" s="102" t="s">
        <v>240</v>
      </c>
      <c r="B34" s="102" t="s">
        <v>465</v>
      </c>
      <c r="C34" s="1">
        <v>2</v>
      </c>
      <c r="D34" t="s">
        <v>483</v>
      </c>
    </row>
    <row r="35" spans="1:4" x14ac:dyDescent="0.2">
      <c r="A35" s="102" t="s">
        <v>244</v>
      </c>
      <c r="B35" s="102" t="s">
        <v>465</v>
      </c>
      <c r="C35" s="1">
        <v>2</v>
      </c>
    </row>
    <row r="36" spans="1:4" x14ac:dyDescent="0.2">
      <c r="A36" s="102" t="s">
        <v>241</v>
      </c>
      <c r="B36" s="102" t="s">
        <v>465</v>
      </c>
      <c r="C36" s="1">
        <v>2</v>
      </c>
      <c r="D36" t="s">
        <v>484</v>
      </c>
    </row>
    <row r="37" spans="1:4" x14ac:dyDescent="0.2">
      <c r="A37" s="102"/>
      <c r="B37" s="102"/>
    </row>
    <row r="38" spans="1:4" x14ac:dyDescent="0.2">
      <c r="A38" s="102" t="s">
        <v>492</v>
      </c>
      <c r="B38" s="102" t="s">
        <v>387</v>
      </c>
      <c r="C38" s="1" t="s">
        <v>511</v>
      </c>
    </row>
    <row r="39" spans="1:4" x14ac:dyDescent="0.2">
      <c r="A39" s="102" t="s">
        <v>287</v>
      </c>
      <c r="B39" s="102" t="s">
        <v>387</v>
      </c>
      <c r="C39" s="1" t="s">
        <v>511</v>
      </c>
    </row>
    <row r="40" spans="1:4" x14ac:dyDescent="0.2">
      <c r="A40" s="102" t="s">
        <v>31</v>
      </c>
      <c r="B40" s="102" t="s">
        <v>387</v>
      </c>
      <c r="C40" s="1" t="s">
        <v>511</v>
      </c>
    </row>
    <row r="41" spans="1:4" x14ac:dyDescent="0.2">
      <c r="A41" s="102" t="s">
        <v>30</v>
      </c>
      <c r="B41" s="102" t="s">
        <v>387</v>
      </c>
      <c r="C41" s="1" t="s">
        <v>511</v>
      </c>
      <c r="D41" t="s">
        <v>493</v>
      </c>
    </row>
    <row r="42" spans="1:4" x14ac:dyDescent="0.2">
      <c r="A42" s="102" t="s">
        <v>494</v>
      </c>
      <c r="B42" s="102" t="s">
        <v>387</v>
      </c>
      <c r="C42" s="1" t="s">
        <v>511</v>
      </c>
    </row>
    <row r="43" spans="1:4" x14ac:dyDescent="0.2">
      <c r="A43" s="102"/>
      <c r="B43" s="102"/>
    </row>
    <row r="44" spans="1:4" x14ac:dyDescent="0.2">
      <c r="A44" s="110" t="s">
        <v>253</v>
      </c>
      <c r="B44" s="110" t="s">
        <v>390</v>
      </c>
      <c r="C44" s="1">
        <v>1</v>
      </c>
      <c r="D44" t="s">
        <v>496</v>
      </c>
    </row>
    <row r="45" spans="1:4" x14ac:dyDescent="0.2">
      <c r="A45" s="102" t="s">
        <v>46</v>
      </c>
      <c r="B45" s="102" t="s">
        <v>390</v>
      </c>
      <c r="C45" s="1">
        <v>1</v>
      </c>
      <c r="D45" t="s">
        <v>497</v>
      </c>
    </row>
    <row r="46" spans="1:4" x14ac:dyDescent="0.2">
      <c r="A46" s="102" t="s">
        <v>498</v>
      </c>
      <c r="B46" s="102" t="s">
        <v>390</v>
      </c>
      <c r="C46" s="1">
        <v>1</v>
      </c>
    </row>
    <row r="47" spans="1:4" x14ac:dyDescent="0.2">
      <c r="A47" s="102"/>
      <c r="B47" s="102"/>
    </row>
    <row r="48" spans="1:4" x14ac:dyDescent="0.2">
      <c r="A48" s="102" t="s">
        <v>36</v>
      </c>
      <c r="B48" s="102" t="s">
        <v>390</v>
      </c>
      <c r="C48" s="1">
        <v>2</v>
      </c>
      <c r="D48" t="s">
        <v>495</v>
      </c>
    </row>
    <row r="49" spans="1:4" x14ac:dyDescent="0.2">
      <c r="A49" s="102"/>
      <c r="B49" s="102"/>
    </row>
    <row r="50" spans="1:4" x14ac:dyDescent="0.2">
      <c r="A50" s="102" t="s">
        <v>500</v>
      </c>
      <c r="B50" s="102" t="s">
        <v>470</v>
      </c>
      <c r="C50" s="1">
        <v>1</v>
      </c>
    </row>
    <row r="51" spans="1:4" x14ac:dyDescent="0.2">
      <c r="A51" s="102" t="s">
        <v>501</v>
      </c>
      <c r="B51" s="102" t="s">
        <v>470</v>
      </c>
      <c r="C51" s="1">
        <v>1</v>
      </c>
      <c r="D51" t="s">
        <v>502</v>
      </c>
    </row>
    <row r="52" spans="1:4" x14ac:dyDescent="0.2">
      <c r="A52" s="102" t="s">
        <v>503</v>
      </c>
      <c r="B52" s="102" t="s">
        <v>470</v>
      </c>
      <c r="C52" s="1">
        <v>1</v>
      </c>
    </row>
    <row r="53" spans="1:4" x14ac:dyDescent="0.2">
      <c r="A53" s="102"/>
      <c r="B53" s="102"/>
    </row>
    <row r="54" spans="1:4" x14ac:dyDescent="0.2">
      <c r="A54" s="102" t="s">
        <v>499</v>
      </c>
      <c r="B54" s="102" t="s">
        <v>470</v>
      </c>
      <c r="C54" s="1">
        <v>2</v>
      </c>
    </row>
    <row r="55" spans="1:4" x14ac:dyDescent="0.2">
      <c r="A55" s="102"/>
      <c r="B55" s="102"/>
    </row>
    <row r="56" spans="1:4" x14ac:dyDescent="0.2">
      <c r="A56" s="102" t="s">
        <v>286</v>
      </c>
      <c r="B56" s="102" t="s">
        <v>394</v>
      </c>
      <c r="C56" s="1">
        <v>1</v>
      </c>
      <c r="D56" t="s">
        <v>504</v>
      </c>
    </row>
    <row r="57" spans="1:4" x14ac:dyDescent="0.2">
      <c r="A57" s="102" t="s">
        <v>118</v>
      </c>
      <c r="B57" s="102" t="s">
        <v>394</v>
      </c>
      <c r="C57" s="1">
        <v>1</v>
      </c>
      <c r="D57" t="s">
        <v>505</v>
      </c>
    </row>
    <row r="58" spans="1:4" x14ac:dyDescent="0.2">
      <c r="A58" s="102" t="s">
        <v>506</v>
      </c>
      <c r="B58" s="102" t="s">
        <v>394</v>
      </c>
      <c r="C58" s="1">
        <v>1</v>
      </c>
      <c r="D58" t="s">
        <v>507</v>
      </c>
    </row>
    <row r="59" spans="1:4" x14ac:dyDescent="0.2">
      <c r="A59" s="102" t="s">
        <v>116</v>
      </c>
      <c r="B59" s="102" t="s">
        <v>394</v>
      </c>
      <c r="C59" s="1">
        <v>1</v>
      </c>
      <c r="D59" s="112" t="s">
        <v>509</v>
      </c>
    </row>
    <row r="60" spans="1:4" x14ac:dyDescent="0.2">
      <c r="A60" s="110" t="s">
        <v>88</v>
      </c>
      <c r="B60" s="110" t="s">
        <v>394</v>
      </c>
      <c r="C60" s="1">
        <v>1</v>
      </c>
    </row>
    <row r="61" spans="1:4" x14ac:dyDescent="0.2">
      <c r="A61" s="110"/>
      <c r="B61" s="110"/>
    </row>
    <row r="62" spans="1:4" x14ac:dyDescent="0.2">
      <c r="A62" s="102" t="s">
        <v>255</v>
      </c>
      <c r="B62" s="102" t="s">
        <v>394</v>
      </c>
      <c r="C62" s="1">
        <v>2</v>
      </c>
      <c r="D62" t="s">
        <v>508</v>
      </c>
    </row>
    <row r="63" spans="1:4" x14ac:dyDescent="0.2">
      <c r="A63" s="102" t="s">
        <v>41</v>
      </c>
      <c r="B63" s="102" t="s">
        <v>394</v>
      </c>
      <c r="C63" s="1">
        <v>2</v>
      </c>
    </row>
    <row r="66" spans="1:1" x14ac:dyDescent="0.2">
      <c r="A66">
        <f>COUNTA( A3:A64)</f>
        <v>49</v>
      </c>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A0BBA-7CB4-4A44-9596-455A9CF96050}">
  <sheetPr>
    <tabColor theme="9"/>
  </sheetPr>
  <dimension ref="B4:G73"/>
  <sheetViews>
    <sheetView topLeftCell="A55" zoomScale="170" zoomScaleNormal="170" workbookViewId="0">
      <selection activeCell="G76" sqref="G76"/>
    </sheetView>
  </sheetViews>
  <sheetFormatPr baseColWidth="10" defaultRowHeight="16" x14ac:dyDescent="0.2"/>
  <cols>
    <col min="1" max="1" width="10.83203125" style="89"/>
    <col min="2" max="2" width="12.33203125" style="89" customWidth="1"/>
    <col min="3" max="3" width="18.83203125" style="89" customWidth="1"/>
    <col min="4" max="4" width="10.83203125" style="89"/>
    <col min="5" max="5" width="20.83203125" style="89" bestFit="1" customWidth="1"/>
    <col min="6" max="6" width="4.83203125" style="101" customWidth="1"/>
    <col min="7" max="16384" width="10.83203125" style="89"/>
  </cols>
  <sheetData>
    <row r="4" spans="2:7" ht="17" x14ac:dyDescent="0.2">
      <c r="B4" s="90" t="s">
        <v>362</v>
      </c>
      <c r="C4" s="91" t="s">
        <v>363</v>
      </c>
      <c r="D4" s="92" t="s">
        <v>121</v>
      </c>
      <c r="E4" s="89" t="s">
        <v>189</v>
      </c>
    </row>
    <row r="5" spans="2:7" ht="17" x14ac:dyDescent="0.2">
      <c r="B5" s="90" t="s">
        <v>362</v>
      </c>
      <c r="C5" s="91" t="s">
        <v>364</v>
      </c>
      <c r="D5" s="92" t="s">
        <v>121</v>
      </c>
      <c r="E5" s="89" t="s">
        <v>197</v>
      </c>
    </row>
    <row r="6" spans="2:7" ht="17" x14ac:dyDescent="0.2">
      <c r="B6" s="90" t="s">
        <v>362</v>
      </c>
      <c r="C6" s="91" t="s">
        <v>365</v>
      </c>
      <c r="D6" s="92" t="s">
        <v>304</v>
      </c>
      <c r="E6" s="89" t="s">
        <v>23</v>
      </c>
    </row>
    <row r="7" spans="2:7" ht="17" x14ac:dyDescent="0.2">
      <c r="B7" s="90" t="s">
        <v>362</v>
      </c>
      <c r="C7" s="91" t="s">
        <v>366</v>
      </c>
      <c r="D7" s="92" t="s">
        <v>304</v>
      </c>
      <c r="E7" s="89" t="s">
        <v>60</v>
      </c>
      <c r="F7" s="101" t="s">
        <v>410</v>
      </c>
    </row>
    <row r="8" spans="2:7" ht="17" x14ac:dyDescent="0.2">
      <c r="B8" s="90" t="s">
        <v>362</v>
      </c>
      <c r="C8" s="91" t="s">
        <v>367</v>
      </c>
      <c r="D8" s="92" t="s">
        <v>304</v>
      </c>
      <c r="E8" s="89" t="s">
        <v>194</v>
      </c>
    </row>
    <row r="9" spans="2:7" ht="17" x14ac:dyDescent="0.2">
      <c r="B9" s="90" t="s">
        <v>362</v>
      </c>
      <c r="C9" s="91" t="s">
        <v>368</v>
      </c>
      <c r="D9" s="92" t="s">
        <v>304</v>
      </c>
      <c r="E9" s="89" t="s">
        <v>56</v>
      </c>
    </row>
    <row r="10" spans="2:7" ht="17" x14ac:dyDescent="0.2">
      <c r="B10" s="90" t="s">
        <v>362</v>
      </c>
      <c r="C10" s="91" t="s">
        <v>369</v>
      </c>
      <c r="D10" s="92" t="s">
        <v>304</v>
      </c>
      <c r="E10" s="89" t="s">
        <v>186</v>
      </c>
      <c r="G10" s="89">
        <f>COUNTA( E4:E10)</f>
        <v>7</v>
      </c>
    </row>
    <row r="11" spans="2:7" x14ac:dyDescent="0.2">
      <c r="B11" s="90"/>
      <c r="C11" s="91"/>
      <c r="D11" s="93"/>
    </row>
    <row r="12" spans="2:7" ht="17" x14ac:dyDescent="0.2">
      <c r="B12" s="90" t="s">
        <v>370</v>
      </c>
      <c r="C12" s="91" t="s">
        <v>371</v>
      </c>
      <c r="D12" s="92" t="s">
        <v>193</v>
      </c>
      <c r="E12" s="89" t="s">
        <v>20</v>
      </c>
      <c r="F12" s="101" t="s">
        <v>411</v>
      </c>
    </row>
    <row r="13" spans="2:7" ht="17" x14ac:dyDescent="0.2">
      <c r="B13" s="90" t="s">
        <v>370</v>
      </c>
      <c r="C13" s="91" t="s">
        <v>372</v>
      </c>
      <c r="D13" s="92" t="s">
        <v>193</v>
      </c>
      <c r="E13" s="89" t="s">
        <v>216</v>
      </c>
    </row>
    <row r="14" spans="2:7" ht="17" x14ac:dyDescent="0.2">
      <c r="B14" s="90" t="s">
        <v>370</v>
      </c>
      <c r="C14" s="91" t="s">
        <v>373</v>
      </c>
      <c r="D14" s="92" t="s">
        <v>193</v>
      </c>
      <c r="E14" s="89" t="s">
        <v>185</v>
      </c>
    </row>
    <row r="15" spans="2:7" ht="17" x14ac:dyDescent="0.2">
      <c r="B15" s="90" t="s">
        <v>370</v>
      </c>
      <c r="C15" s="91" t="s">
        <v>374</v>
      </c>
      <c r="D15" s="92" t="s">
        <v>193</v>
      </c>
      <c r="E15" s="89" t="s">
        <v>187</v>
      </c>
    </row>
    <row r="16" spans="2:7" ht="17" x14ac:dyDescent="0.2">
      <c r="B16" s="90" t="s">
        <v>370</v>
      </c>
      <c r="C16" s="91" t="s">
        <v>375</v>
      </c>
      <c r="D16" s="92" t="s">
        <v>193</v>
      </c>
      <c r="E16" s="89" t="s">
        <v>196</v>
      </c>
    </row>
    <row r="17" spans="2:7" ht="17" x14ac:dyDescent="0.2">
      <c r="B17" s="90" t="s">
        <v>370</v>
      </c>
      <c r="C17" s="91" t="s">
        <v>376</v>
      </c>
      <c r="D17" s="92" t="s">
        <v>121</v>
      </c>
      <c r="E17" s="89" t="s">
        <v>398</v>
      </c>
    </row>
    <row r="18" spans="2:7" ht="17" x14ac:dyDescent="0.2">
      <c r="B18" s="90" t="s">
        <v>370</v>
      </c>
      <c r="C18" s="91" t="s">
        <v>377</v>
      </c>
      <c r="D18" s="92" t="s">
        <v>121</v>
      </c>
      <c r="E18" s="89" t="s">
        <v>399</v>
      </c>
    </row>
    <row r="19" spans="2:7" ht="17" x14ac:dyDescent="0.2">
      <c r="B19" s="90" t="s">
        <v>370</v>
      </c>
      <c r="C19" s="91" t="s">
        <v>378</v>
      </c>
      <c r="D19" s="92" t="s">
        <v>121</v>
      </c>
      <c r="E19" s="89" t="s">
        <v>400</v>
      </c>
    </row>
    <row r="20" spans="2:7" ht="17" x14ac:dyDescent="0.2">
      <c r="B20" s="90" t="s">
        <v>370</v>
      </c>
      <c r="C20" s="91" t="s">
        <v>379</v>
      </c>
      <c r="D20" s="92" t="s">
        <v>121</v>
      </c>
      <c r="E20" s="89" t="s">
        <v>401</v>
      </c>
    </row>
    <row r="21" spans="2:7" ht="17" x14ac:dyDescent="0.2">
      <c r="B21" s="90" t="s">
        <v>370</v>
      </c>
      <c r="C21" s="91" t="s">
        <v>380</v>
      </c>
      <c r="D21" s="92" t="s">
        <v>121</v>
      </c>
      <c r="E21" s="89" t="s">
        <v>402</v>
      </c>
    </row>
    <row r="22" spans="2:7" ht="17" x14ac:dyDescent="0.2">
      <c r="B22" s="90" t="s">
        <v>370</v>
      </c>
      <c r="C22" s="91" t="s">
        <v>381</v>
      </c>
      <c r="D22" s="92" t="s">
        <v>121</v>
      </c>
      <c r="E22" s="89" t="s">
        <v>403</v>
      </c>
    </row>
    <row r="23" spans="2:7" ht="17" x14ac:dyDescent="0.2">
      <c r="B23" s="90" t="s">
        <v>370</v>
      </c>
      <c r="C23" s="91" t="s">
        <v>382</v>
      </c>
      <c r="D23" s="92" t="s">
        <v>329</v>
      </c>
      <c r="E23" s="89" t="s">
        <v>404</v>
      </c>
    </row>
    <row r="24" spans="2:7" ht="17" x14ac:dyDescent="0.2">
      <c r="B24" s="90" t="s">
        <v>370</v>
      </c>
      <c r="C24" s="91" t="s">
        <v>383</v>
      </c>
      <c r="D24" s="92" t="s">
        <v>329</v>
      </c>
      <c r="E24" s="89" t="s">
        <v>405</v>
      </c>
    </row>
    <row r="25" spans="2:7" ht="17" x14ac:dyDescent="0.2">
      <c r="B25" s="90" t="s">
        <v>370</v>
      </c>
      <c r="C25" s="91" t="s">
        <v>384</v>
      </c>
      <c r="D25" s="92" t="s">
        <v>329</v>
      </c>
      <c r="E25" s="89" t="s">
        <v>188</v>
      </c>
    </row>
    <row r="26" spans="2:7" ht="17" x14ac:dyDescent="0.2">
      <c r="B26" s="90" t="s">
        <v>370</v>
      </c>
      <c r="C26" s="91" t="s">
        <v>385</v>
      </c>
      <c r="D26" s="92" t="s">
        <v>329</v>
      </c>
      <c r="E26" s="89" t="s">
        <v>191</v>
      </c>
    </row>
    <row r="27" spans="2:7" ht="34" x14ac:dyDescent="0.2">
      <c r="B27" s="90" t="s">
        <v>370</v>
      </c>
      <c r="C27" s="91" t="s">
        <v>386</v>
      </c>
      <c r="D27" s="92" t="s">
        <v>329</v>
      </c>
      <c r="E27" s="89" t="s">
        <v>412</v>
      </c>
      <c r="G27" s="89">
        <f>COUNTA( E12:E27)</f>
        <v>16</v>
      </c>
    </row>
    <row r="28" spans="2:7" x14ac:dyDescent="0.2">
      <c r="B28" s="90"/>
      <c r="C28" s="91"/>
      <c r="D28" s="93"/>
    </row>
    <row r="29" spans="2:7" ht="17" x14ac:dyDescent="0.2">
      <c r="B29" s="90" t="s">
        <v>387</v>
      </c>
      <c r="C29" s="91" t="s">
        <v>388</v>
      </c>
      <c r="D29" s="92" t="s">
        <v>121</v>
      </c>
      <c r="E29" s="89" t="s">
        <v>406</v>
      </c>
    </row>
    <row r="30" spans="2:7" ht="17" x14ac:dyDescent="0.2">
      <c r="B30" s="90" t="s">
        <v>387</v>
      </c>
      <c r="C30" s="91" t="s">
        <v>389</v>
      </c>
      <c r="D30" s="92" t="s">
        <v>121</v>
      </c>
      <c r="E30" s="89" t="s">
        <v>218</v>
      </c>
      <c r="G30" s="89">
        <f>COUNTA( E29:E30)</f>
        <v>2</v>
      </c>
    </row>
    <row r="31" spans="2:7" x14ac:dyDescent="0.2">
      <c r="B31" s="90"/>
      <c r="C31" s="91"/>
      <c r="D31" s="93"/>
    </row>
    <row r="32" spans="2:7" ht="17" x14ac:dyDescent="0.2">
      <c r="B32" s="90" t="s">
        <v>390</v>
      </c>
      <c r="C32" s="91" t="s">
        <v>391</v>
      </c>
      <c r="D32" s="92" t="s">
        <v>257</v>
      </c>
      <c r="E32" s="89" t="s">
        <v>181</v>
      </c>
    </row>
    <row r="33" spans="2:7" ht="34" x14ac:dyDescent="0.2">
      <c r="B33" s="90" t="s">
        <v>390</v>
      </c>
      <c r="C33" s="91" t="s">
        <v>392</v>
      </c>
      <c r="D33" s="92" t="s">
        <v>121</v>
      </c>
      <c r="E33" s="89" t="s">
        <v>407</v>
      </c>
      <c r="F33" s="101" t="s">
        <v>410</v>
      </c>
    </row>
    <row r="34" spans="2:7" ht="17" x14ac:dyDescent="0.2">
      <c r="B34" s="90" t="s">
        <v>390</v>
      </c>
      <c r="C34" s="91" t="s">
        <v>393</v>
      </c>
      <c r="D34" s="92" t="s">
        <v>121</v>
      </c>
      <c r="E34" s="89" t="s">
        <v>408</v>
      </c>
    </row>
    <row r="35" spans="2:7" ht="17" x14ac:dyDescent="0.2">
      <c r="B35" s="90" t="s">
        <v>390</v>
      </c>
      <c r="C35" s="91" t="s">
        <v>371</v>
      </c>
      <c r="D35" s="92" t="s">
        <v>121</v>
      </c>
      <c r="E35" s="89" t="s">
        <v>20</v>
      </c>
      <c r="F35" s="101" t="s">
        <v>411</v>
      </c>
      <c r="G35" s="89">
        <f>COUNTA( E32:E35)</f>
        <v>4</v>
      </c>
    </row>
    <row r="36" spans="2:7" x14ac:dyDescent="0.2">
      <c r="B36" s="90"/>
      <c r="C36" s="91"/>
      <c r="D36" s="93"/>
    </row>
    <row r="37" spans="2:7" ht="28" x14ac:dyDescent="0.2">
      <c r="B37" s="90" t="s">
        <v>394</v>
      </c>
      <c r="C37" s="91" t="s">
        <v>395</v>
      </c>
      <c r="D37" s="93"/>
      <c r="E37" s="89" t="s">
        <v>184</v>
      </c>
    </row>
    <row r="38" spans="2:7" ht="28" x14ac:dyDescent="0.2">
      <c r="B38" s="90" t="s">
        <v>394</v>
      </c>
      <c r="C38" s="91" t="s">
        <v>396</v>
      </c>
      <c r="D38" s="93"/>
      <c r="E38" s="89" t="s">
        <v>17</v>
      </c>
    </row>
    <row r="39" spans="2:7" ht="34" x14ac:dyDescent="0.2">
      <c r="B39" s="90" t="s">
        <v>394</v>
      </c>
      <c r="C39" s="91" t="s">
        <v>397</v>
      </c>
      <c r="D39" s="93"/>
      <c r="E39" s="89" t="s">
        <v>409</v>
      </c>
      <c r="G39" s="89">
        <f>COUNTA( E37:E39)</f>
        <v>3</v>
      </c>
    </row>
    <row r="41" spans="2:7" x14ac:dyDescent="0.2">
      <c r="E41" s="89">
        <f>COUNTA( E4:E40)</f>
        <v>32</v>
      </c>
    </row>
    <row r="43" spans="2:7" x14ac:dyDescent="0.2">
      <c r="B43" s="98"/>
      <c r="C43" s="99" t="s">
        <v>417</v>
      </c>
      <c r="D43" s="97"/>
      <c r="E43" s="94"/>
    </row>
    <row r="44" spans="2:7" x14ac:dyDescent="0.2">
      <c r="B44" s="95" t="s">
        <v>418</v>
      </c>
      <c r="C44" s="99" t="s">
        <v>419</v>
      </c>
      <c r="D44" s="100" t="s">
        <v>257</v>
      </c>
      <c r="E44" s="99" t="s">
        <v>442</v>
      </c>
    </row>
    <row r="45" spans="2:7" x14ac:dyDescent="0.2">
      <c r="B45" s="95" t="s">
        <v>418</v>
      </c>
      <c r="C45" s="99" t="s">
        <v>422</v>
      </c>
      <c r="D45" s="100" t="s">
        <v>257</v>
      </c>
      <c r="E45" s="99" t="s">
        <v>164</v>
      </c>
    </row>
    <row r="46" spans="2:7" x14ac:dyDescent="0.2">
      <c r="B46" s="95" t="s">
        <v>418</v>
      </c>
      <c r="C46" s="99" t="s">
        <v>423</v>
      </c>
      <c r="D46" s="100" t="s">
        <v>257</v>
      </c>
      <c r="E46" s="99" t="s">
        <v>443</v>
      </c>
    </row>
    <row r="47" spans="2:7" x14ac:dyDescent="0.2">
      <c r="B47" s="95" t="s">
        <v>418</v>
      </c>
      <c r="C47" s="99" t="s">
        <v>424</v>
      </c>
      <c r="D47" s="100" t="s">
        <v>257</v>
      </c>
      <c r="E47" s="99" t="s">
        <v>444</v>
      </c>
    </row>
    <row r="48" spans="2:7" x14ac:dyDescent="0.2">
      <c r="B48" s="95" t="s">
        <v>418</v>
      </c>
      <c r="C48" s="99" t="s">
        <v>420</v>
      </c>
      <c r="D48" s="100" t="s">
        <v>304</v>
      </c>
      <c r="E48" s="99" t="s">
        <v>445</v>
      </c>
    </row>
    <row r="49" spans="2:7" x14ac:dyDescent="0.2">
      <c r="B49" s="95" t="s">
        <v>418</v>
      </c>
      <c r="C49" s="99" t="s">
        <v>421</v>
      </c>
      <c r="D49" s="100" t="s">
        <v>304</v>
      </c>
      <c r="E49" s="99" t="s">
        <v>446</v>
      </c>
    </row>
    <row r="50" spans="2:7" x14ac:dyDescent="0.2">
      <c r="B50" s="95" t="s">
        <v>418</v>
      </c>
      <c r="C50" s="99" t="s">
        <v>425</v>
      </c>
      <c r="D50" s="100" t="s">
        <v>304</v>
      </c>
      <c r="E50" s="99" t="s">
        <v>447</v>
      </c>
    </row>
    <row r="51" spans="2:7" x14ac:dyDescent="0.2">
      <c r="B51" s="95" t="s">
        <v>418</v>
      </c>
      <c r="C51" s="99" t="s">
        <v>426</v>
      </c>
      <c r="D51" s="100" t="s">
        <v>304</v>
      </c>
      <c r="E51" s="99" t="s">
        <v>448</v>
      </c>
      <c r="G51" s="89">
        <f>COUNTA( E44:E51)</f>
        <v>8</v>
      </c>
    </row>
    <row r="52" spans="2:7" x14ac:dyDescent="0.2">
      <c r="B52" s="98"/>
      <c r="C52" s="96"/>
      <c r="D52" s="97"/>
      <c r="E52" s="96"/>
    </row>
    <row r="53" spans="2:7" x14ac:dyDescent="0.2">
      <c r="B53" s="98"/>
      <c r="C53" s="99" t="s">
        <v>417</v>
      </c>
      <c r="D53" s="97"/>
      <c r="E53" s="99"/>
    </row>
    <row r="54" spans="2:7" x14ac:dyDescent="0.2">
      <c r="B54" s="95" t="s">
        <v>427</v>
      </c>
      <c r="C54" s="99" t="s">
        <v>429</v>
      </c>
      <c r="D54" s="100" t="s">
        <v>257</v>
      </c>
      <c r="E54" s="99" t="s">
        <v>449</v>
      </c>
    </row>
    <row r="55" spans="2:7" x14ac:dyDescent="0.2">
      <c r="B55" s="95" t="s">
        <v>427</v>
      </c>
      <c r="C55" s="99" t="s">
        <v>433</v>
      </c>
      <c r="D55" s="100" t="s">
        <v>257</v>
      </c>
      <c r="E55" s="99" t="s">
        <v>175</v>
      </c>
    </row>
    <row r="56" spans="2:7" x14ac:dyDescent="0.2">
      <c r="B56" s="95" t="s">
        <v>427</v>
      </c>
      <c r="C56" s="99" t="s">
        <v>434</v>
      </c>
      <c r="D56" s="100" t="s">
        <v>257</v>
      </c>
      <c r="E56" s="99" t="s">
        <v>450</v>
      </c>
    </row>
    <row r="57" spans="2:7" x14ac:dyDescent="0.2">
      <c r="B57" s="95" t="s">
        <v>427</v>
      </c>
      <c r="C57" s="99" t="s">
        <v>435</v>
      </c>
      <c r="D57" s="100" t="s">
        <v>257</v>
      </c>
      <c r="E57" s="99" t="s">
        <v>451</v>
      </c>
    </row>
    <row r="58" spans="2:7" x14ac:dyDescent="0.2">
      <c r="B58" s="95" t="s">
        <v>427</v>
      </c>
      <c r="C58" s="99" t="s">
        <v>428</v>
      </c>
      <c r="D58" s="100" t="s">
        <v>304</v>
      </c>
      <c r="E58" s="99" t="s">
        <v>452</v>
      </c>
    </row>
    <row r="59" spans="2:7" x14ac:dyDescent="0.2">
      <c r="B59" s="95" t="s">
        <v>427</v>
      </c>
      <c r="C59" s="99" t="s">
        <v>430</v>
      </c>
      <c r="D59" s="100" t="s">
        <v>304</v>
      </c>
      <c r="E59" s="99" t="s">
        <v>453</v>
      </c>
      <c r="F59" s="101" t="s">
        <v>459</v>
      </c>
    </row>
    <row r="60" spans="2:7" x14ac:dyDescent="0.2">
      <c r="B60" s="95" t="s">
        <v>427</v>
      </c>
      <c r="C60" s="99" t="s">
        <v>431</v>
      </c>
      <c r="D60" s="100" t="s">
        <v>304</v>
      </c>
      <c r="E60" s="99" t="s">
        <v>166</v>
      </c>
    </row>
    <row r="61" spans="2:7" ht="28" x14ac:dyDescent="0.2">
      <c r="B61" s="95" t="s">
        <v>427</v>
      </c>
      <c r="C61" s="99" t="s">
        <v>432</v>
      </c>
      <c r="D61" s="100" t="s">
        <v>304</v>
      </c>
      <c r="E61" s="99" t="s">
        <v>454</v>
      </c>
      <c r="G61" s="89">
        <f>COUNTA( E54:E61)</f>
        <v>8</v>
      </c>
    </row>
    <row r="62" spans="2:7" x14ac:dyDescent="0.2">
      <c r="B62" s="95"/>
      <c r="C62" s="96"/>
      <c r="D62" s="97"/>
      <c r="E62" s="96"/>
    </row>
    <row r="63" spans="2:7" x14ac:dyDescent="0.2">
      <c r="B63" s="98"/>
      <c r="C63" s="96"/>
      <c r="D63" s="97"/>
      <c r="E63" s="96"/>
    </row>
    <row r="64" spans="2:7" x14ac:dyDescent="0.2">
      <c r="B64" s="98"/>
      <c r="C64" s="99" t="s">
        <v>417</v>
      </c>
      <c r="D64" s="97"/>
      <c r="E64" s="99"/>
    </row>
    <row r="65" spans="2:7" x14ac:dyDescent="0.2">
      <c r="B65" s="95" t="s">
        <v>436</v>
      </c>
      <c r="C65" s="99" t="s">
        <v>437</v>
      </c>
      <c r="D65" s="97"/>
      <c r="E65" s="99" t="s">
        <v>458</v>
      </c>
    </row>
    <row r="66" spans="2:7" x14ac:dyDescent="0.2">
      <c r="B66" s="95" t="s">
        <v>436</v>
      </c>
      <c r="C66" s="99" t="s">
        <v>438</v>
      </c>
      <c r="D66" s="97"/>
      <c r="E66" s="99" t="s">
        <v>215</v>
      </c>
    </row>
    <row r="67" spans="2:7" x14ac:dyDescent="0.2">
      <c r="B67" s="95" t="s">
        <v>436</v>
      </c>
      <c r="C67" s="99" t="s">
        <v>439</v>
      </c>
      <c r="D67" s="97"/>
      <c r="E67" s="99" t="s">
        <v>457</v>
      </c>
      <c r="F67" s="101" t="s">
        <v>459</v>
      </c>
    </row>
    <row r="68" spans="2:7" x14ac:dyDescent="0.2">
      <c r="B68" s="95" t="s">
        <v>436</v>
      </c>
      <c r="C68" s="99" t="s">
        <v>440</v>
      </c>
      <c r="D68" s="97"/>
      <c r="E68" s="99" t="s">
        <v>456</v>
      </c>
    </row>
    <row r="69" spans="2:7" x14ac:dyDescent="0.2">
      <c r="B69" s="95" t="s">
        <v>436</v>
      </c>
      <c r="C69" s="99" t="s">
        <v>441</v>
      </c>
      <c r="D69" s="97"/>
      <c r="E69" s="99" t="s">
        <v>455</v>
      </c>
      <c r="G69" s="89">
        <f>COUNTA( E65:E69)</f>
        <v>5</v>
      </c>
    </row>
    <row r="71" spans="2:7" x14ac:dyDescent="0.2">
      <c r="E71" s="89">
        <f>COUNTA( E44:E69)</f>
        <v>21</v>
      </c>
    </row>
    <row r="73" spans="2:7" x14ac:dyDescent="0.2">
      <c r="D73" s="89" t="s">
        <v>461</v>
      </c>
      <c r="E73" s="89">
        <f>E71+E41</f>
        <v>53</v>
      </c>
      <c r="G73" s="89">
        <f>SUM(G4:G70)</f>
        <v>53</v>
      </c>
    </row>
  </sheetData>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65EA1-ECDC-A146-92A4-BC64EA0FBE6D}">
  <sheetPr>
    <tabColor rgb="FFC00000"/>
  </sheetPr>
  <dimension ref="A1:M107"/>
  <sheetViews>
    <sheetView topLeftCell="A5" zoomScale="170" zoomScaleNormal="170" zoomScaleSheetLayoutView="130" zoomScalePageLayoutView="125" workbookViewId="0">
      <selection activeCell="H36" sqref="H36:I36"/>
    </sheetView>
  </sheetViews>
  <sheetFormatPr baseColWidth="10" defaultRowHeight="16" x14ac:dyDescent="0.2"/>
  <cols>
    <col min="1" max="1" width="10.83203125" style="19"/>
    <col min="2" max="2" width="13.1640625" style="19" customWidth="1"/>
    <col min="3" max="3" width="4" style="19" customWidth="1"/>
    <col min="4" max="4" width="23.5" style="19" bestFit="1" customWidth="1"/>
    <col min="5" max="5" width="8" style="8" bestFit="1" customWidth="1"/>
    <col min="6" max="6" width="2" style="19" customWidth="1"/>
    <col min="7" max="7" width="17.6640625" style="19" bestFit="1" customWidth="1"/>
    <col min="8" max="8" width="6.5" style="8" bestFit="1" customWidth="1"/>
    <col min="9" max="9" width="27.6640625" style="19" bestFit="1" customWidth="1"/>
    <col min="10" max="10" width="7.83203125" style="60" customWidth="1"/>
    <col min="11" max="11" width="4.5" style="19" customWidth="1"/>
    <col min="12" max="12" width="39.33203125" style="19" customWidth="1"/>
    <col min="13" max="13" width="13.6640625" style="19" customWidth="1"/>
    <col min="14" max="16384" width="10.83203125" style="19"/>
  </cols>
  <sheetData>
    <row r="1" spans="1:13" ht="18" x14ac:dyDescent="0.2">
      <c r="A1" s="81"/>
      <c r="B1" s="82" t="s">
        <v>160</v>
      </c>
      <c r="C1" s="82"/>
      <c r="D1" s="82"/>
      <c r="E1" s="82"/>
      <c r="F1" s="82"/>
      <c r="G1" s="82"/>
      <c r="H1" s="82"/>
      <c r="I1" s="82"/>
      <c r="J1" s="83"/>
      <c r="K1" s="65"/>
      <c r="M1" s="19" t="s">
        <v>325</v>
      </c>
    </row>
    <row r="2" spans="1:13" x14ac:dyDescent="0.2">
      <c r="B2" s="7" t="s">
        <v>0</v>
      </c>
      <c r="C2" s="7"/>
      <c r="D2" s="7" t="s">
        <v>1</v>
      </c>
      <c r="E2" s="78" t="s">
        <v>307</v>
      </c>
      <c r="G2" s="7" t="s">
        <v>0</v>
      </c>
      <c r="H2" s="7"/>
      <c r="I2" s="7" t="s">
        <v>1</v>
      </c>
      <c r="J2" s="60" t="s">
        <v>307</v>
      </c>
      <c r="K2" s="20"/>
    </row>
    <row r="3" spans="1:13" x14ac:dyDescent="0.2">
      <c r="B3" s="24"/>
      <c r="C3" s="8"/>
      <c r="D3" s="8"/>
      <c r="E3" s="78" t="s">
        <v>308</v>
      </c>
      <c r="I3" s="20">
        <f ca="1">TODAY()</f>
        <v>45745</v>
      </c>
      <c r="J3" s="60" t="s">
        <v>308</v>
      </c>
      <c r="K3" s="20"/>
    </row>
    <row r="4" spans="1:13" ht="12" customHeight="1" x14ac:dyDescent="0.2">
      <c r="B4" s="10"/>
      <c r="C4" s="11"/>
      <c r="D4" s="11"/>
      <c r="E4" s="79" t="s">
        <v>309</v>
      </c>
    </row>
    <row r="5" spans="1:13" x14ac:dyDescent="0.2">
      <c r="B5" s="13" t="s">
        <v>2</v>
      </c>
      <c r="C5" s="14"/>
      <c r="D5" s="8"/>
      <c r="E5" s="80" t="s">
        <v>316</v>
      </c>
      <c r="G5" s="13" t="s">
        <v>49</v>
      </c>
      <c r="H5" s="10">
        <v>2023</v>
      </c>
      <c r="I5" s="8"/>
      <c r="K5" s="8"/>
      <c r="L5" s="19" t="s">
        <v>306</v>
      </c>
    </row>
    <row r="6" spans="1:13" x14ac:dyDescent="0.2">
      <c r="B6" s="8">
        <f>COUNTA( D6:D47)</f>
        <v>35</v>
      </c>
      <c r="G6" s="10">
        <f>COUNTA(I6:I20)</f>
        <v>13</v>
      </c>
      <c r="H6" s="32" t="s">
        <v>272</v>
      </c>
      <c r="I6" s="66" t="s">
        <v>39</v>
      </c>
      <c r="J6" s="60">
        <v>13.76</v>
      </c>
      <c r="K6" s="8"/>
      <c r="L6" s="19" t="s">
        <v>313</v>
      </c>
    </row>
    <row r="7" spans="1:13" x14ac:dyDescent="0.2">
      <c r="B7" s="59" t="s">
        <v>120</v>
      </c>
      <c r="C7" s="10"/>
      <c r="D7" s="62" t="s">
        <v>138</v>
      </c>
      <c r="G7" s="10" t="s">
        <v>257</v>
      </c>
      <c r="H7" s="8" t="s">
        <v>273</v>
      </c>
      <c r="I7" s="66" t="s">
        <v>111</v>
      </c>
      <c r="J7" s="63">
        <v>13.48</v>
      </c>
      <c r="K7" s="62"/>
      <c r="L7" s="19" t="s">
        <v>305</v>
      </c>
    </row>
    <row r="8" spans="1:13" x14ac:dyDescent="0.2">
      <c r="B8" s="59">
        <f>COUNTA( D7:D12)</f>
        <v>6</v>
      </c>
      <c r="C8" s="10"/>
      <c r="D8" s="62" t="s">
        <v>246</v>
      </c>
      <c r="G8" s="8">
        <f>COUNTA( I6:I12)</f>
        <v>7</v>
      </c>
      <c r="H8" s="8" t="s">
        <v>273</v>
      </c>
      <c r="I8" s="67" t="s">
        <v>38</v>
      </c>
      <c r="J8" s="63">
        <v>12.83</v>
      </c>
      <c r="K8" s="62"/>
    </row>
    <row r="9" spans="1:13" x14ac:dyDescent="0.2">
      <c r="B9" s="59"/>
      <c r="C9" s="10"/>
      <c r="D9" s="62" t="s">
        <v>85</v>
      </c>
      <c r="G9" s="31"/>
      <c r="H9" s="8" t="s">
        <v>273</v>
      </c>
      <c r="I9" s="66" t="s">
        <v>43</v>
      </c>
      <c r="J9" s="60">
        <v>12.93</v>
      </c>
      <c r="K9" s="62"/>
    </row>
    <row r="10" spans="1:13" x14ac:dyDescent="0.2">
      <c r="B10" s="59"/>
      <c r="C10" s="10"/>
      <c r="D10" s="62" t="s">
        <v>247</v>
      </c>
      <c r="G10" s="10"/>
      <c r="H10" s="10" t="s">
        <v>273</v>
      </c>
      <c r="I10" s="62" t="s">
        <v>46</v>
      </c>
      <c r="K10" s="62"/>
    </row>
    <row r="11" spans="1:13" x14ac:dyDescent="0.2">
      <c r="B11" s="59"/>
      <c r="C11" s="10"/>
      <c r="D11" s="62" t="s">
        <v>89</v>
      </c>
      <c r="G11" s="8"/>
      <c r="H11" s="10" t="s">
        <v>273</v>
      </c>
      <c r="I11" s="62" t="s">
        <v>47</v>
      </c>
      <c r="K11" s="62"/>
    </row>
    <row r="12" spans="1:13" x14ac:dyDescent="0.2">
      <c r="B12" s="59"/>
      <c r="C12" s="10"/>
      <c r="D12" s="62" t="s">
        <v>341</v>
      </c>
      <c r="G12" s="8"/>
      <c r="H12" s="10" t="s">
        <v>273</v>
      </c>
      <c r="I12" s="62" t="s">
        <v>41</v>
      </c>
      <c r="K12" s="62"/>
    </row>
    <row r="13" spans="1:13" x14ac:dyDescent="0.2">
      <c r="B13" s="58"/>
      <c r="C13" s="10"/>
      <c r="D13" s="62"/>
      <c r="G13" s="10"/>
      <c r="K13" s="8"/>
    </row>
    <row r="14" spans="1:13" x14ac:dyDescent="0.2">
      <c r="B14" s="59" t="s">
        <v>257</v>
      </c>
      <c r="C14" s="10"/>
      <c r="D14" s="62" t="s">
        <v>236</v>
      </c>
      <c r="G14" s="59" t="s">
        <v>304</v>
      </c>
      <c r="H14" s="10" t="s">
        <v>142</v>
      </c>
      <c r="I14" s="66" t="s">
        <v>183</v>
      </c>
      <c r="J14" s="60">
        <v>12.94</v>
      </c>
      <c r="K14" s="62"/>
    </row>
    <row r="15" spans="1:13" x14ac:dyDescent="0.2">
      <c r="B15" s="58">
        <f>COUNTA( D14:D19)</f>
        <v>6</v>
      </c>
      <c r="C15" s="10"/>
      <c r="D15" s="62" t="s">
        <v>237</v>
      </c>
      <c r="G15" s="8">
        <f>COUNTA( I14:I19)</f>
        <v>6</v>
      </c>
      <c r="H15" s="10" t="s">
        <v>142</v>
      </c>
      <c r="I15" s="68" t="s">
        <v>253</v>
      </c>
      <c r="J15" s="63"/>
      <c r="K15" s="62"/>
    </row>
    <row r="16" spans="1:13" x14ac:dyDescent="0.2">
      <c r="B16" s="59"/>
      <c r="C16" s="10"/>
      <c r="D16" s="62" t="s">
        <v>238</v>
      </c>
      <c r="G16" s="8"/>
      <c r="H16" s="10" t="s">
        <v>142</v>
      </c>
      <c r="I16" s="62" t="s">
        <v>114</v>
      </c>
      <c r="J16" s="63"/>
      <c r="K16" s="62"/>
    </row>
    <row r="17" spans="2:11" x14ac:dyDescent="0.2">
      <c r="B17" s="58"/>
      <c r="C17" s="10"/>
      <c r="D17" s="62" t="s">
        <v>240</v>
      </c>
      <c r="G17" s="8"/>
      <c r="H17" s="10" t="s">
        <v>142</v>
      </c>
      <c r="I17" s="62" t="s">
        <v>254</v>
      </c>
      <c r="K17" s="62"/>
    </row>
    <row r="18" spans="2:11" x14ac:dyDescent="0.2">
      <c r="B18" s="58"/>
      <c r="C18" s="10"/>
      <c r="D18" s="62" t="s">
        <v>241</v>
      </c>
      <c r="G18" s="77" t="s">
        <v>323</v>
      </c>
      <c r="H18" s="10" t="s">
        <v>284</v>
      </c>
      <c r="I18" s="62" t="s">
        <v>255</v>
      </c>
      <c r="J18" s="63"/>
      <c r="K18" s="62"/>
    </row>
    <row r="19" spans="2:11" x14ac:dyDescent="0.2">
      <c r="B19" s="58"/>
      <c r="C19" s="10"/>
      <c r="D19" s="62" t="s">
        <v>84</v>
      </c>
      <c r="G19" s="77" t="s">
        <v>324</v>
      </c>
      <c r="H19" s="10" t="s">
        <v>142</v>
      </c>
      <c r="I19" s="62" t="s">
        <v>330</v>
      </c>
      <c r="J19" s="63"/>
      <c r="K19" s="62"/>
    </row>
    <row r="20" spans="2:11" x14ac:dyDescent="0.2">
      <c r="B20" s="59"/>
      <c r="G20" s="8"/>
      <c r="H20" s="10"/>
      <c r="I20" s="62"/>
      <c r="J20" s="63"/>
      <c r="K20" s="62"/>
    </row>
    <row r="21" spans="2:11" x14ac:dyDescent="0.2">
      <c r="B21" s="59" t="s">
        <v>304</v>
      </c>
      <c r="C21" s="10"/>
      <c r="D21" s="62" t="s">
        <v>331</v>
      </c>
      <c r="G21" s="13" t="s">
        <v>4</v>
      </c>
      <c r="H21" s="10"/>
      <c r="I21" s="8"/>
      <c r="J21" s="63"/>
      <c r="K21" s="62"/>
    </row>
    <row r="22" spans="2:11" x14ac:dyDescent="0.2">
      <c r="B22" s="59">
        <f>COUNTA( D21:D26)</f>
        <v>6</v>
      </c>
      <c r="C22" s="10"/>
      <c r="D22" s="62" t="s">
        <v>239</v>
      </c>
      <c r="G22" s="10">
        <f>COUNTA(I22:I36)</f>
        <v>13</v>
      </c>
      <c r="H22" s="10"/>
      <c r="I22" s="62" t="s">
        <v>181</v>
      </c>
      <c r="J22" s="63">
        <v>14.49</v>
      </c>
      <c r="K22" s="62"/>
    </row>
    <row r="23" spans="2:11" x14ac:dyDescent="0.2">
      <c r="B23" s="59"/>
      <c r="C23" s="8"/>
      <c r="D23" s="62" t="s">
        <v>242</v>
      </c>
      <c r="G23" s="10" t="s">
        <v>257</v>
      </c>
      <c r="I23" s="66" t="s">
        <v>182</v>
      </c>
      <c r="J23" s="63">
        <v>15.08</v>
      </c>
      <c r="K23" s="62"/>
    </row>
    <row r="24" spans="2:11" x14ac:dyDescent="0.2">
      <c r="B24" s="59"/>
      <c r="C24" s="8"/>
      <c r="D24" s="62" t="s">
        <v>243</v>
      </c>
      <c r="G24" s="8">
        <f>COUNTA( I22:I27)</f>
        <v>6</v>
      </c>
      <c r="I24" s="66" t="s">
        <v>51</v>
      </c>
      <c r="J24" s="63">
        <v>14.52</v>
      </c>
      <c r="K24" s="62"/>
    </row>
    <row r="25" spans="2:11" x14ac:dyDescent="0.2">
      <c r="C25" s="8"/>
      <c r="D25" s="62" t="s">
        <v>244</v>
      </c>
      <c r="H25" s="10"/>
      <c r="I25" s="67" t="s">
        <v>218</v>
      </c>
      <c r="J25" s="63">
        <v>15.11</v>
      </c>
      <c r="K25" s="62"/>
    </row>
    <row r="26" spans="2:11" x14ac:dyDescent="0.2">
      <c r="B26" s="10"/>
      <c r="C26" s="8"/>
      <c r="D26" s="62" t="s">
        <v>245</v>
      </c>
      <c r="H26" s="48" t="s">
        <v>208</v>
      </c>
      <c r="I26" s="62" t="s">
        <v>53</v>
      </c>
      <c r="J26" s="63"/>
      <c r="K26" s="62"/>
    </row>
    <row r="27" spans="2:11" x14ac:dyDescent="0.2">
      <c r="G27" s="8"/>
      <c r="H27" s="48" t="s">
        <v>314</v>
      </c>
      <c r="I27" s="62" t="s">
        <v>36</v>
      </c>
      <c r="K27" s="62"/>
    </row>
    <row r="28" spans="2:11" x14ac:dyDescent="0.2">
      <c r="K28" s="62"/>
    </row>
    <row r="29" spans="2:11" x14ac:dyDescent="0.2">
      <c r="B29" s="10" t="s">
        <v>328</v>
      </c>
      <c r="C29" s="10" t="s">
        <v>229</v>
      </c>
      <c r="D29" s="66" t="s">
        <v>191</v>
      </c>
      <c r="G29" s="59" t="s">
        <v>304</v>
      </c>
      <c r="H29" s="10"/>
      <c r="I29" s="62" t="s">
        <v>37</v>
      </c>
      <c r="J29" s="63">
        <v>13.94</v>
      </c>
      <c r="K29" s="62"/>
    </row>
    <row r="30" spans="2:11" x14ac:dyDescent="0.2">
      <c r="B30" s="10">
        <f>COUNTA( D29:D33)</f>
        <v>5</v>
      </c>
      <c r="C30" s="10" t="s">
        <v>229</v>
      </c>
      <c r="D30" s="66" t="s">
        <v>217</v>
      </c>
      <c r="G30" s="8">
        <f>COUNTA( I29:I36)</f>
        <v>7</v>
      </c>
      <c r="H30" s="10"/>
      <c r="I30" s="62" t="s">
        <v>32</v>
      </c>
      <c r="J30" s="63">
        <v>14.23</v>
      </c>
      <c r="K30" s="62"/>
    </row>
    <row r="31" spans="2:11" x14ac:dyDescent="0.2">
      <c r="B31" s="10"/>
      <c r="C31" s="10" t="s">
        <v>229</v>
      </c>
      <c r="D31" s="66" t="s">
        <v>56</v>
      </c>
      <c r="G31" s="8"/>
      <c r="H31" s="10" t="s">
        <v>314</v>
      </c>
      <c r="I31" s="62" t="s">
        <v>30</v>
      </c>
      <c r="J31" s="63"/>
      <c r="K31" s="62"/>
    </row>
    <row r="32" spans="2:11" x14ac:dyDescent="0.2">
      <c r="B32" s="10"/>
      <c r="C32" s="10" t="s">
        <v>229</v>
      </c>
      <c r="D32" s="66" t="s">
        <v>57</v>
      </c>
      <c r="G32" s="10"/>
      <c r="H32" s="10" t="s">
        <v>314</v>
      </c>
      <c r="I32" s="62" t="s">
        <v>35</v>
      </c>
      <c r="J32" s="63"/>
      <c r="K32" s="62"/>
    </row>
    <row r="33" spans="2:11" x14ac:dyDescent="0.2">
      <c r="B33" s="10"/>
      <c r="C33" s="10" t="s">
        <v>229</v>
      </c>
      <c r="D33" s="66" t="s">
        <v>192</v>
      </c>
      <c r="G33" s="10"/>
      <c r="H33" s="10" t="s">
        <v>314</v>
      </c>
      <c r="I33" s="62" t="s">
        <v>31</v>
      </c>
      <c r="K33" s="62"/>
    </row>
    <row r="34" spans="2:11" x14ac:dyDescent="0.2">
      <c r="C34" s="10"/>
      <c r="D34" s="62"/>
      <c r="G34" s="10"/>
      <c r="H34" s="10" t="s">
        <v>314</v>
      </c>
      <c r="I34" s="62" t="s">
        <v>144</v>
      </c>
      <c r="K34" s="62"/>
    </row>
    <row r="35" spans="2:11" x14ac:dyDescent="0.2">
      <c r="B35" s="10" t="s">
        <v>193</v>
      </c>
      <c r="C35" s="10" t="s">
        <v>230</v>
      </c>
      <c r="D35" s="67" t="s">
        <v>216</v>
      </c>
      <c r="G35" s="10"/>
      <c r="H35" s="10" t="s">
        <v>314</v>
      </c>
      <c r="I35" s="62" t="s">
        <v>70</v>
      </c>
      <c r="J35" s="63"/>
      <c r="K35" s="62"/>
    </row>
    <row r="36" spans="2:11" x14ac:dyDescent="0.2">
      <c r="B36" s="10">
        <f>COUNTA(D35:D40)</f>
        <v>6</v>
      </c>
      <c r="C36" s="8" t="s">
        <v>230</v>
      </c>
      <c r="D36" s="67" t="s">
        <v>194</v>
      </c>
      <c r="G36" s="10"/>
      <c r="H36" s="10"/>
      <c r="I36" s="62"/>
      <c r="J36" s="63"/>
      <c r="K36" s="62"/>
    </row>
    <row r="37" spans="2:11" x14ac:dyDescent="0.2">
      <c r="B37" s="10"/>
      <c r="C37" s="8" t="s">
        <v>230</v>
      </c>
      <c r="D37" s="66" t="s">
        <v>195</v>
      </c>
    </row>
    <row r="38" spans="2:11" x14ac:dyDescent="0.2">
      <c r="C38" s="10" t="s">
        <v>230</v>
      </c>
      <c r="D38" s="66" t="s">
        <v>196</v>
      </c>
      <c r="G38" s="13" t="s">
        <v>19</v>
      </c>
      <c r="H38" s="10"/>
      <c r="I38" s="8"/>
      <c r="J38" s="63"/>
      <c r="K38" s="8"/>
    </row>
    <row r="39" spans="2:11" x14ac:dyDescent="0.2">
      <c r="C39" s="10" t="s">
        <v>230</v>
      </c>
      <c r="D39" s="66" t="s">
        <v>197</v>
      </c>
      <c r="G39" s="8">
        <f>COUNTA(I39:I43)</f>
        <v>5</v>
      </c>
      <c r="H39" s="10"/>
      <c r="I39" s="69" t="s">
        <v>180</v>
      </c>
      <c r="J39" s="63"/>
      <c r="K39" s="62"/>
    </row>
    <row r="40" spans="2:11" x14ac:dyDescent="0.2">
      <c r="C40" s="10" t="s">
        <v>231</v>
      </c>
      <c r="D40" s="66" t="s">
        <v>326</v>
      </c>
      <c r="G40" s="8"/>
      <c r="H40" s="10"/>
      <c r="I40" s="62" t="s">
        <v>128</v>
      </c>
      <c r="J40" s="63"/>
      <c r="K40" s="62"/>
    </row>
    <row r="41" spans="2:11" x14ac:dyDescent="0.2">
      <c r="C41" s="10"/>
      <c r="G41" s="70"/>
      <c r="H41" s="10"/>
      <c r="I41" s="62" t="s">
        <v>15</v>
      </c>
      <c r="J41" s="63"/>
      <c r="K41" s="62"/>
    </row>
    <row r="42" spans="2:11" x14ac:dyDescent="0.2">
      <c r="B42" s="10" t="s">
        <v>329</v>
      </c>
      <c r="C42" s="10" t="s">
        <v>231</v>
      </c>
      <c r="D42" s="62" t="s">
        <v>185</v>
      </c>
      <c r="G42" s="70"/>
      <c r="H42" s="10"/>
      <c r="I42" s="62" t="s">
        <v>287</v>
      </c>
      <c r="J42" s="63"/>
      <c r="K42" s="62"/>
    </row>
    <row r="43" spans="2:11" x14ac:dyDescent="0.2">
      <c r="B43" s="10">
        <f>COUNTA(D42:D47)</f>
        <v>6</v>
      </c>
      <c r="C43" s="10" t="s">
        <v>231</v>
      </c>
      <c r="D43" s="66" t="s">
        <v>186</v>
      </c>
      <c r="G43" s="70"/>
      <c r="H43" s="10"/>
      <c r="I43" s="62" t="s">
        <v>249</v>
      </c>
      <c r="J43" s="63"/>
      <c r="K43" s="62"/>
    </row>
    <row r="44" spans="2:11" x14ac:dyDescent="0.2">
      <c r="B44" s="10"/>
      <c r="C44" s="10" t="s">
        <v>231</v>
      </c>
      <c r="D44" s="66" t="s">
        <v>187</v>
      </c>
      <c r="J44" s="63"/>
      <c r="K44" s="62"/>
    </row>
    <row r="45" spans="2:11" x14ac:dyDescent="0.2">
      <c r="B45" s="10"/>
      <c r="C45" s="10" t="s">
        <v>231</v>
      </c>
      <c r="D45" s="66" t="s">
        <v>188</v>
      </c>
      <c r="G45" s="13" t="s">
        <v>25</v>
      </c>
      <c r="H45" s="10">
        <v>2023</v>
      </c>
      <c r="I45" s="10"/>
      <c r="J45" s="63"/>
      <c r="K45" s="62"/>
    </row>
    <row r="46" spans="2:11" x14ac:dyDescent="0.2">
      <c r="B46" s="10"/>
      <c r="C46" s="10" t="s">
        <v>231</v>
      </c>
      <c r="D46" s="66" t="s">
        <v>189</v>
      </c>
      <c r="G46" s="10">
        <f>COUNTA( I46:I60)</f>
        <v>13</v>
      </c>
      <c r="K46" s="62"/>
    </row>
    <row r="47" spans="2:11" x14ac:dyDescent="0.2">
      <c r="B47" s="10"/>
      <c r="C47" s="10" t="s">
        <v>231</v>
      </c>
      <c r="D47" s="66" t="s">
        <v>340</v>
      </c>
      <c r="G47" s="10" t="s">
        <v>257</v>
      </c>
      <c r="H47" s="8" t="s">
        <v>141</v>
      </c>
      <c r="I47" s="62" t="s">
        <v>165</v>
      </c>
      <c r="J47" s="63">
        <v>9.9499999999999993</v>
      </c>
      <c r="K47" s="62"/>
    </row>
    <row r="48" spans="2:11" x14ac:dyDescent="0.2">
      <c r="G48" s="8">
        <f>COUNTA( I47:I52)</f>
        <v>6</v>
      </c>
      <c r="H48" s="8" t="s">
        <v>141</v>
      </c>
      <c r="I48" s="62" t="s">
        <v>166</v>
      </c>
      <c r="J48" s="63">
        <v>10.24</v>
      </c>
      <c r="K48" s="62"/>
    </row>
    <row r="49" spans="2:11" x14ac:dyDescent="0.2">
      <c r="B49" s="13" t="s">
        <v>28</v>
      </c>
      <c r="C49" s="14"/>
      <c r="D49" s="10"/>
      <c r="H49" s="8" t="s">
        <v>141</v>
      </c>
      <c r="I49" s="62" t="s">
        <v>336</v>
      </c>
      <c r="J49" s="63">
        <v>10.08</v>
      </c>
      <c r="K49" s="62"/>
    </row>
    <row r="50" spans="2:11" x14ac:dyDescent="0.2">
      <c r="B50" s="10">
        <f>COUNTA( D50:D80)</f>
        <v>20</v>
      </c>
      <c r="C50" s="10"/>
      <c r="D50" s="71"/>
      <c r="E50" s="60"/>
      <c r="H50" s="8" t="s">
        <v>141</v>
      </c>
      <c r="I50" s="62" t="s">
        <v>337</v>
      </c>
      <c r="J50" s="63">
        <v>9.77</v>
      </c>
      <c r="K50" s="62"/>
    </row>
    <row r="51" spans="2:11" x14ac:dyDescent="0.2">
      <c r="B51" s="10" t="s">
        <v>120</v>
      </c>
      <c r="C51" s="10"/>
      <c r="D51" s="66" t="s">
        <v>184</v>
      </c>
      <c r="E51" s="64">
        <v>12.4</v>
      </c>
      <c r="H51" s="8" t="s">
        <v>141</v>
      </c>
      <c r="I51" s="62" t="s">
        <v>122</v>
      </c>
      <c r="J51" s="60" t="s">
        <v>321</v>
      </c>
      <c r="K51" s="62"/>
    </row>
    <row r="52" spans="2:11" x14ac:dyDescent="0.2">
      <c r="B52" s="8">
        <f>COUNTA( D51:D58)</f>
        <v>8</v>
      </c>
      <c r="C52" s="10"/>
      <c r="D52" s="66" t="s">
        <v>117</v>
      </c>
      <c r="E52" s="60">
        <v>12.14</v>
      </c>
      <c r="H52" s="8" t="s">
        <v>141</v>
      </c>
      <c r="I52" s="62" t="s">
        <v>332</v>
      </c>
      <c r="J52" s="63"/>
      <c r="K52" s="62"/>
    </row>
    <row r="53" spans="2:11" x14ac:dyDescent="0.2">
      <c r="C53" s="63"/>
      <c r="D53" s="62" t="s">
        <v>286</v>
      </c>
      <c r="E53" s="10" t="s">
        <v>276</v>
      </c>
      <c r="G53" s="8"/>
      <c r="K53" s="62"/>
    </row>
    <row r="54" spans="2:11" x14ac:dyDescent="0.2">
      <c r="C54" s="63"/>
      <c r="D54" s="62" t="s">
        <v>118</v>
      </c>
      <c r="E54" s="10" t="s">
        <v>276</v>
      </c>
      <c r="G54" s="59" t="s">
        <v>304</v>
      </c>
      <c r="H54" s="10"/>
      <c r="I54" s="66" t="s">
        <v>161</v>
      </c>
      <c r="J54" s="63">
        <v>8.86</v>
      </c>
      <c r="K54" s="62"/>
    </row>
    <row r="55" spans="2:11" x14ac:dyDescent="0.2">
      <c r="C55" s="72"/>
      <c r="D55" s="68" t="s">
        <v>294</v>
      </c>
      <c r="E55" s="10" t="s">
        <v>276</v>
      </c>
      <c r="G55" s="8">
        <f>COUNTA( I54:I60)</f>
        <v>7</v>
      </c>
      <c r="H55" s="10"/>
      <c r="I55" s="66" t="s">
        <v>162</v>
      </c>
      <c r="J55" s="63">
        <v>8.85</v>
      </c>
      <c r="K55" s="8"/>
    </row>
    <row r="56" spans="2:11" x14ac:dyDescent="0.2">
      <c r="C56" s="63"/>
      <c r="D56" s="62" t="s">
        <v>13</v>
      </c>
      <c r="E56" s="10" t="s">
        <v>284</v>
      </c>
      <c r="F56" s="61"/>
      <c r="H56" s="10"/>
      <c r="I56" s="66" t="s">
        <v>163</v>
      </c>
      <c r="J56" s="63">
        <v>9.41</v>
      </c>
      <c r="K56" s="62"/>
    </row>
    <row r="57" spans="2:11" x14ac:dyDescent="0.2">
      <c r="C57" s="72"/>
      <c r="D57" s="62" t="s">
        <v>116</v>
      </c>
      <c r="E57" s="10" t="s">
        <v>284</v>
      </c>
      <c r="F57" s="60"/>
      <c r="H57" s="10"/>
      <c r="I57" s="66" t="s">
        <v>164</v>
      </c>
      <c r="J57" s="63">
        <v>9.98</v>
      </c>
      <c r="K57" s="62"/>
    </row>
    <row r="58" spans="2:11" x14ac:dyDescent="0.2">
      <c r="C58" s="63"/>
      <c r="D58" s="71" t="s">
        <v>295</v>
      </c>
      <c r="E58" s="10" t="s">
        <v>276</v>
      </c>
      <c r="F58" s="60"/>
      <c r="H58" s="10"/>
      <c r="I58" s="66" t="s">
        <v>168</v>
      </c>
      <c r="J58" s="63">
        <v>9.5399999999999991</v>
      </c>
      <c r="K58" s="62"/>
    </row>
    <row r="59" spans="2:11" x14ac:dyDescent="0.2">
      <c r="C59" s="8"/>
      <c r="E59" s="60"/>
      <c r="F59" s="10"/>
      <c r="G59" s="8"/>
      <c r="I59" s="66" t="s">
        <v>345</v>
      </c>
      <c r="K59" s="62"/>
    </row>
    <row r="60" spans="2:11" x14ac:dyDescent="0.2">
      <c r="B60" s="10" t="s">
        <v>257</v>
      </c>
      <c r="C60" s="10"/>
      <c r="D60" s="66" t="s">
        <v>17</v>
      </c>
      <c r="E60" s="60">
        <v>11.55</v>
      </c>
      <c r="F60" s="10"/>
      <c r="I60" s="66" t="s">
        <v>333</v>
      </c>
      <c r="J60" s="63"/>
      <c r="K60" s="62"/>
    </row>
    <row r="61" spans="2:11" x14ac:dyDescent="0.2">
      <c r="B61" s="8">
        <f>COUNTA( D60:D65)</f>
        <v>6</v>
      </c>
      <c r="C61" s="10"/>
      <c r="D61" s="66" t="s">
        <v>62</v>
      </c>
      <c r="E61" s="60">
        <v>11.46</v>
      </c>
      <c r="F61" s="10"/>
    </row>
    <row r="62" spans="2:11" x14ac:dyDescent="0.2">
      <c r="C62" s="8"/>
      <c r="D62" s="66" t="s">
        <v>327</v>
      </c>
      <c r="E62" s="8" t="s">
        <v>310</v>
      </c>
      <c r="F62" s="10"/>
      <c r="G62" s="13" t="s">
        <v>34</v>
      </c>
      <c r="H62" s="10">
        <v>2023</v>
      </c>
      <c r="I62" s="10"/>
      <c r="J62" s="63"/>
      <c r="K62" s="62"/>
    </row>
    <row r="63" spans="2:11" x14ac:dyDescent="0.2">
      <c r="B63" s="19" t="s">
        <v>346</v>
      </c>
      <c r="C63" s="63"/>
      <c r="D63" s="62" t="s">
        <v>226</v>
      </c>
      <c r="E63" s="8" t="s">
        <v>310</v>
      </c>
      <c r="F63" s="10"/>
      <c r="G63" s="10">
        <f>COUNTA( I62:I73)</f>
        <v>10</v>
      </c>
      <c r="H63" s="10" t="s">
        <v>276</v>
      </c>
      <c r="I63" s="62" t="s">
        <v>215</v>
      </c>
      <c r="J63" s="63">
        <v>12.72</v>
      </c>
      <c r="K63" s="62"/>
    </row>
    <row r="64" spans="2:11" x14ac:dyDescent="0.2">
      <c r="C64" s="63"/>
      <c r="D64" s="62" t="s">
        <v>225</v>
      </c>
      <c r="E64" s="8" t="s">
        <v>310</v>
      </c>
      <c r="F64" s="10"/>
      <c r="G64" s="10" t="s">
        <v>257</v>
      </c>
      <c r="H64" s="10" t="s">
        <v>276</v>
      </c>
      <c r="I64" s="62" t="s">
        <v>171</v>
      </c>
      <c r="J64" s="63">
        <v>10.85</v>
      </c>
      <c r="K64" s="62"/>
    </row>
    <row r="65" spans="1:12" x14ac:dyDescent="0.2">
      <c r="C65" s="63"/>
      <c r="D65" s="71" t="s">
        <v>12</v>
      </c>
      <c r="E65" s="8" t="s">
        <v>310</v>
      </c>
      <c r="F65" s="60"/>
      <c r="G65" s="8">
        <f>COUNTA( I63:I67)</f>
        <v>5</v>
      </c>
      <c r="H65" s="10" t="s">
        <v>276</v>
      </c>
      <c r="I65" s="62" t="s">
        <v>172</v>
      </c>
      <c r="J65" s="63">
        <v>11.83</v>
      </c>
      <c r="K65" s="62"/>
    </row>
    <row r="66" spans="1:12" x14ac:dyDescent="0.2">
      <c r="C66" s="8"/>
      <c r="F66" s="60"/>
      <c r="H66" s="10" t="s">
        <v>276</v>
      </c>
      <c r="I66" s="62" t="s">
        <v>334</v>
      </c>
      <c r="J66" s="63">
        <v>11.81</v>
      </c>
      <c r="K66" s="62"/>
      <c r="L66" s="63"/>
    </row>
    <row r="67" spans="1:12" x14ac:dyDescent="0.2">
      <c r="B67" s="10" t="s">
        <v>304</v>
      </c>
      <c r="C67" s="10"/>
      <c r="D67" s="66" t="s">
        <v>23</v>
      </c>
      <c r="E67" s="60">
        <v>10.84</v>
      </c>
      <c r="F67" s="60"/>
      <c r="H67" s="10" t="s">
        <v>276</v>
      </c>
      <c r="I67" s="62" t="s">
        <v>233</v>
      </c>
      <c r="J67" s="76"/>
    </row>
    <row r="68" spans="1:12" x14ac:dyDescent="0.2">
      <c r="B68" s="8">
        <f>COUNTA( D67:D72)</f>
        <v>6</v>
      </c>
      <c r="C68" s="10"/>
      <c r="D68" s="66" t="s">
        <v>63</v>
      </c>
      <c r="E68" s="60">
        <v>10.98</v>
      </c>
      <c r="F68" s="10"/>
      <c r="G68" s="8"/>
      <c r="J68" s="63"/>
      <c r="K68" s="10"/>
    </row>
    <row r="69" spans="1:12" x14ac:dyDescent="0.2">
      <c r="C69" s="72"/>
      <c r="D69" s="68" t="s">
        <v>82</v>
      </c>
      <c r="E69" s="8" t="s">
        <v>310</v>
      </c>
      <c r="F69" s="10"/>
      <c r="G69" s="59" t="s">
        <v>304</v>
      </c>
      <c r="H69" s="10" t="s">
        <v>141</v>
      </c>
      <c r="I69" s="66" t="s">
        <v>338</v>
      </c>
      <c r="J69" s="63">
        <v>11.44</v>
      </c>
      <c r="K69" s="62"/>
      <c r="L69" s="62"/>
    </row>
    <row r="70" spans="1:12" x14ac:dyDescent="0.2">
      <c r="A70" s="73"/>
      <c r="C70" s="63"/>
      <c r="D70" s="62" t="s">
        <v>227</v>
      </c>
      <c r="E70" s="60" t="s">
        <v>312</v>
      </c>
      <c r="F70" s="10"/>
      <c r="G70" s="8">
        <f>COUNTA( I69:I74)</f>
        <v>6</v>
      </c>
      <c r="H70" s="10" t="s">
        <v>141</v>
      </c>
      <c r="I70" s="66" t="s">
        <v>339</v>
      </c>
      <c r="J70" s="63">
        <v>11.77</v>
      </c>
      <c r="K70" s="62"/>
    </row>
    <row r="71" spans="1:12" x14ac:dyDescent="0.2">
      <c r="A71" s="74"/>
      <c r="C71" s="63"/>
      <c r="D71" s="62" t="s">
        <v>228</v>
      </c>
      <c r="E71" s="8" t="s">
        <v>310</v>
      </c>
      <c r="F71" s="10"/>
      <c r="I71" s="66" t="s">
        <v>175</v>
      </c>
      <c r="J71" s="63">
        <v>11.83</v>
      </c>
      <c r="K71" s="62"/>
    </row>
    <row r="72" spans="1:12" x14ac:dyDescent="0.2">
      <c r="B72" s="8"/>
      <c r="C72" s="8"/>
      <c r="D72" s="62" t="s">
        <v>81</v>
      </c>
      <c r="E72" s="8" t="s">
        <v>310</v>
      </c>
      <c r="H72" s="8" t="s">
        <v>268</v>
      </c>
      <c r="I72" s="66" t="s">
        <v>317</v>
      </c>
      <c r="J72" s="76"/>
      <c r="K72" s="62"/>
    </row>
    <row r="73" spans="1:12" x14ac:dyDescent="0.2">
      <c r="F73" s="61"/>
      <c r="H73" s="10" t="s">
        <v>268</v>
      </c>
      <c r="I73" s="62" t="s">
        <v>234</v>
      </c>
      <c r="K73" s="62"/>
    </row>
    <row r="74" spans="1:12" x14ac:dyDescent="0.2">
      <c r="F74" s="61"/>
      <c r="H74" s="10" t="s">
        <v>276</v>
      </c>
      <c r="I74" s="62" t="s">
        <v>170</v>
      </c>
      <c r="K74" s="62"/>
    </row>
    <row r="75" spans="1:12" x14ac:dyDescent="0.2">
      <c r="F75" s="61"/>
      <c r="H75" s="19"/>
      <c r="J75" s="19"/>
      <c r="K75" s="62"/>
    </row>
    <row r="76" spans="1:12" x14ac:dyDescent="0.2">
      <c r="F76" s="61"/>
      <c r="G76" s="13" t="s">
        <v>125</v>
      </c>
      <c r="H76" s="10"/>
      <c r="I76" s="10"/>
      <c r="J76" s="10"/>
    </row>
    <row r="77" spans="1:12" x14ac:dyDescent="0.2">
      <c r="B77" s="19" t="s">
        <v>315</v>
      </c>
      <c r="F77" s="10"/>
      <c r="G77" s="10">
        <f>COUNTA( I77:I82)</f>
        <v>6</v>
      </c>
      <c r="H77" s="10"/>
      <c r="I77" s="11" t="s">
        <v>176</v>
      </c>
      <c r="J77" s="10"/>
      <c r="K77" s="62"/>
    </row>
    <row r="78" spans="1:12" x14ac:dyDescent="0.2">
      <c r="B78" s="19" t="s">
        <v>318</v>
      </c>
      <c r="F78" s="10"/>
      <c r="G78" s="10"/>
      <c r="H78" s="10"/>
      <c r="I78" s="11" t="s">
        <v>177</v>
      </c>
      <c r="J78" s="10"/>
    </row>
    <row r="79" spans="1:12" x14ac:dyDescent="0.2">
      <c r="B79" s="19" t="s">
        <v>342</v>
      </c>
      <c r="C79" s="63"/>
      <c r="D79" s="71"/>
      <c r="E79" s="55"/>
      <c r="F79" s="55"/>
      <c r="G79" s="10"/>
      <c r="H79" s="10"/>
      <c r="I79" s="11" t="s">
        <v>178</v>
      </c>
      <c r="J79" s="10"/>
    </row>
    <row r="80" spans="1:12" x14ac:dyDescent="0.2">
      <c r="B80" s="19" t="s">
        <v>343</v>
      </c>
      <c r="C80" s="63"/>
      <c r="D80" s="71"/>
      <c r="E80" s="55"/>
      <c r="F80" s="55"/>
      <c r="G80" s="10"/>
      <c r="H80" s="10"/>
      <c r="I80" s="11" t="s">
        <v>179</v>
      </c>
      <c r="J80" s="10"/>
      <c r="K80" s="10"/>
    </row>
    <row r="81" spans="1:12" x14ac:dyDescent="0.2">
      <c r="B81" s="19" t="s">
        <v>319</v>
      </c>
      <c r="C81" s="63"/>
      <c r="D81" s="71"/>
      <c r="E81" s="55"/>
      <c r="F81" s="55"/>
      <c r="G81" s="10"/>
      <c r="H81" s="10"/>
      <c r="I81" s="11" t="s">
        <v>203</v>
      </c>
      <c r="J81" s="10"/>
    </row>
    <row r="82" spans="1:12" x14ac:dyDescent="0.2">
      <c r="B82" s="19" t="s">
        <v>320</v>
      </c>
      <c r="C82" s="63"/>
      <c r="D82" s="71"/>
      <c r="E82" s="10"/>
      <c r="F82" s="10"/>
      <c r="G82" s="10"/>
      <c r="H82" s="10" t="s">
        <v>279</v>
      </c>
      <c r="I82" s="11" t="s">
        <v>335</v>
      </c>
      <c r="J82" s="10"/>
      <c r="K82" s="62"/>
      <c r="L82" s="19" t="s">
        <v>311</v>
      </c>
    </row>
    <row r="83" spans="1:12" x14ac:dyDescent="0.2">
      <c r="H83" s="19"/>
      <c r="J83" s="8"/>
    </row>
    <row r="84" spans="1:12" s="8" customFormat="1" x14ac:dyDescent="0.2">
      <c r="A84" s="19"/>
      <c r="D84" s="19">
        <f>COUNTA( D6:D72)</f>
        <v>55</v>
      </c>
      <c r="F84" s="19"/>
      <c r="G84" s="10"/>
      <c r="H84" s="10"/>
      <c r="I84" s="10">
        <f>COUNTA( I6:I82)</f>
        <v>61</v>
      </c>
      <c r="J84" s="10"/>
    </row>
    <row r="85" spans="1:12" s="8" customFormat="1" x14ac:dyDescent="0.2">
      <c r="A85" s="19"/>
      <c r="G85" s="10"/>
      <c r="H85" s="10"/>
      <c r="I85" s="10">
        <f>D84+I84</f>
        <v>116</v>
      </c>
      <c r="J85" s="10"/>
    </row>
    <row r="86" spans="1:12" s="8" customFormat="1" x14ac:dyDescent="0.2">
      <c r="A86" s="19"/>
      <c r="J86" s="60"/>
    </row>
    <row r="87" spans="1:12" s="8" customFormat="1" x14ac:dyDescent="0.2">
      <c r="A87" s="19"/>
      <c r="E87" s="63"/>
      <c r="F87" s="62"/>
      <c r="J87" s="60"/>
    </row>
    <row r="88" spans="1:12" s="8" customFormat="1" x14ac:dyDescent="0.2">
      <c r="A88" s="19"/>
      <c r="D88" s="8">
        <v>2023</v>
      </c>
      <c r="E88" s="63"/>
      <c r="F88" s="62"/>
      <c r="H88" s="8" t="s">
        <v>279</v>
      </c>
      <c r="I88" s="62" t="s">
        <v>348</v>
      </c>
      <c r="J88" s="63" t="s">
        <v>322</v>
      </c>
      <c r="K88" s="62"/>
      <c r="L88" s="19" t="s">
        <v>311</v>
      </c>
    </row>
    <row r="89" spans="1:12" s="8" customFormat="1" x14ac:dyDescent="0.2">
      <c r="A89" s="19"/>
      <c r="D89" s="8" t="s">
        <v>204</v>
      </c>
      <c r="E89" s="63"/>
      <c r="F89" s="62"/>
      <c r="J89" s="60"/>
    </row>
    <row r="90" spans="1:12" x14ac:dyDescent="0.2">
      <c r="C90" s="62">
        <v>8</v>
      </c>
      <c r="D90" s="62" t="s">
        <v>214</v>
      </c>
      <c r="E90" s="63"/>
      <c r="F90" s="62"/>
      <c r="G90" s="8"/>
    </row>
    <row r="91" spans="1:12" s="8" customFormat="1" x14ac:dyDescent="0.2">
      <c r="A91" s="19"/>
      <c r="C91" s="62">
        <v>6</v>
      </c>
      <c r="D91" s="62" t="s">
        <v>205</v>
      </c>
      <c r="E91" s="63"/>
      <c r="F91" s="62"/>
      <c r="G91" s="19"/>
      <c r="J91" s="60"/>
    </row>
    <row r="92" spans="1:12" s="8" customFormat="1" x14ac:dyDescent="0.2">
      <c r="A92" s="19"/>
      <c r="C92" s="62">
        <v>11</v>
      </c>
      <c r="D92" s="62" t="s">
        <v>206</v>
      </c>
      <c r="E92" s="63"/>
      <c r="F92" s="62"/>
      <c r="J92" s="60"/>
    </row>
    <row r="93" spans="1:12" x14ac:dyDescent="0.2">
      <c r="C93" s="62">
        <v>6</v>
      </c>
      <c r="D93" s="62" t="s">
        <v>207</v>
      </c>
      <c r="E93" s="63"/>
      <c r="F93" s="62"/>
    </row>
    <row r="94" spans="1:12" x14ac:dyDescent="0.2">
      <c r="C94" s="62">
        <v>6</v>
      </c>
      <c r="D94" s="62" t="s">
        <v>208</v>
      </c>
      <c r="E94" s="63"/>
      <c r="F94" s="62"/>
    </row>
    <row r="95" spans="1:12" x14ac:dyDescent="0.2">
      <c r="C95" s="62">
        <v>2</v>
      </c>
      <c r="D95" s="62" t="s">
        <v>209</v>
      </c>
      <c r="E95" s="63"/>
      <c r="F95" s="62"/>
    </row>
    <row r="96" spans="1:12" x14ac:dyDescent="0.2">
      <c r="C96" s="62">
        <v>6</v>
      </c>
      <c r="D96" s="62" t="s">
        <v>210</v>
      </c>
      <c r="E96" s="63"/>
      <c r="F96" s="62"/>
    </row>
    <row r="97" spans="2:6" x14ac:dyDescent="0.2">
      <c r="B97" s="10"/>
      <c r="C97" s="62">
        <v>11</v>
      </c>
      <c r="D97" s="62" t="s">
        <v>211</v>
      </c>
      <c r="E97" s="63"/>
      <c r="F97" s="62"/>
    </row>
    <row r="98" spans="2:6" x14ac:dyDescent="0.2">
      <c r="B98" s="8"/>
      <c r="C98" s="62">
        <v>5</v>
      </c>
      <c r="D98" s="62" t="s">
        <v>212</v>
      </c>
    </row>
    <row r="99" spans="2:6" x14ac:dyDescent="0.2">
      <c r="C99" s="62"/>
      <c r="D99" s="62"/>
    </row>
    <row r="100" spans="2:6" x14ac:dyDescent="0.2">
      <c r="C100" s="62">
        <f>SUM(C90:C99)</f>
        <v>61</v>
      </c>
      <c r="D100" s="62" t="s">
        <v>213</v>
      </c>
    </row>
    <row r="101" spans="2:6" x14ac:dyDescent="0.2">
      <c r="D101" s="75"/>
    </row>
    <row r="102" spans="2:6" x14ac:dyDescent="0.2">
      <c r="D102" s="75"/>
    </row>
    <row r="103" spans="2:6" x14ac:dyDescent="0.2">
      <c r="D103" s="75"/>
    </row>
    <row r="104" spans="2:6" x14ac:dyDescent="0.2">
      <c r="D104" s="75"/>
    </row>
    <row r="105" spans="2:6" x14ac:dyDescent="0.2">
      <c r="D105" s="75"/>
    </row>
    <row r="106" spans="2:6" x14ac:dyDescent="0.2">
      <c r="D106" s="75"/>
    </row>
    <row r="107" spans="2:6" x14ac:dyDescent="0.2">
      <c r="D107" s="75"/>
    </row>
  </sheetData>
  <printOptions gridLines="1"/>
  <pageMargins left="1" right="0.5" top="0.5" bottom="0.5" header="0.5" footer="0.5"/>
  <pageSetup scale="53" fitToHeight="2"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7BE1C-4A42-9B42-9B32-F8678137EDB9}">
  <sheetPr>
    <tabColor rgb="FFC00000"/>
  </sheetPr>
  <dimension ref="A1:H105"/>
  <sheetViews>
    <sheetView topLeftCell="A70" zoomScale="181" zoomScaleNormal="181" zoomScaleSheetLayoutView="130" zoomScalePageLayoutView="125" workbookViewId="0">
      <selection activeCell="A70" sqref="A1:XFD1048576"/>
    </sheetView>
  </sheetViews>
  <sheetFormatPr baseColWidth="10" defaultRowHeight="16" x14ac:dyDescent="0.2"/>
  <cols>
    <col min="1" max="1" width="10.83203125" style="19"/>
    <col min="2" max="2" width="13.1640625" style="19" customWidth="1"/>
    <col min="3" max="3" width="23.5" style="19" bestFit="1" customWidth="1"/>
    <col min="4" max="4" width="2" style="19" customWidth="1"/>
    <col min="5" max="5" width="17.6640625" style="19" bestFit="1" customWidth="1"/>
    <col min="6" max="6" width="22.33203125" style="19" bestFit="1" customWidth="1"/>
    <col min="7" max="7" width="4.5" style="19" customWidth="1"/>
    <col min="8" max="16384" width="10.83203125" style="19"/>
  </cols>
  <sheetData>
    <row r="1" spans="1:7" ht="18" x14ac:dyDescent="0.2">
      <c r="A1" s="81"/>
      <c r="B1" s="82" t="s">
        <v>160</v>
      </c>
      <c r="C1" s="82"/>
      <c r="D1" s="82"/>
      <c r="E1" s="82"/>
      <c r="F1" s="82"/>
      <c r="G1" s="65"/>
    </row>
    <row r="2" spans="1:7" x14ac:dyDescent="0.2">
      <c r="B2" s="7" t="s">
        <v>0</v>
      </c>
      <c r="C2" s="7" t="s">
        <v>1</v>
      </c>
      <c r="E2" s="7" t="s">
        <v>0</v>
      </c>
      <c r="F2" s="7" t="s">
        <v>1</v>
      </c>
      <c r="G2" s="20"/>
    </row>
    <row r="3" spans="1:7" x14ac:dyDescent="0.2">
      <c r="B3" s="24"/>
      <c r="C3" s="8"/>
      <c r="F3" s="84">
        <v>45433</v>
      </c>
      <c r="G3" s="20"/>
    </row>
    <row r="4" spans="1:7" ht="8" customHeight="1" x14ac:dyDescent="0.2">
      <c r="B4" s="10"/>
      <c r="C4" s="11"/>
    </row>
    <row r="5" spans="1:7" x14ac:dyDescent="0.2">
      <c r="B5" s="13" t="s">
        <v>2</v>
      </c>
      <c r="C5" s="8"/>
      <c r="E5" s="13" t="s">
        <v>49</v>
      </c>
      <c r="F5" s="8"/>
      <c r="G5" s="8"/>
    </row>
    <row r="6" spans="1:7" x14ac:dyDescent="0.2">
      <c r="B6" s="8">
        <f>COUNTA( C6:C47)</f>
        <v>35</v>
      </c>
      <c r="E6" s="10">
        <f>COUNTA(F6:F20)</f>
        <v>12</v>
      </c>
      <c r="F6" s="66" t="s">
        <v>39</v>
      </c>
      <c r="G6" s="8"/>
    </row>
    <row r="7" spans="1:7" x14ac:dyDescent="0.2">
      <c r="B7" s="59" t="s">
        <v>120</v>
      </c>
      <c r="C7" s="62" t="s">
        <v>138</v>
      </c>
      <c r="E7" s="10" t="s">
        <v>257</v>
      </c>
      <c r="F7" s="66" t="s">
        <v>111</v>
      </c>
      <c r="G7" s="62"/>
    </row>
    <row r="8" spans="1:7" x14ac:dyDescent="0.2">
      <c r="B8" s="59">
        <f>COUNTA( C7:C12)</f>
        <v>6</v>
      </c>
      <c r="C8" s="62" t="s">
        <v>246</v>
      </c>
      <c r="E8" s="8">
        <f>COUNTA( F6:F12)</f>
        <v>7</v>
      </c>
      <c r="F8" s="67" t="s">
        <v>38</v>
      </c>
      <c r="G8" s="62"/>
    </row>
    <row r="9" spans="1:7" x14ac:dyDescent="0.2">
      <c r="B9" s="59"/>
      <c r="C9" s="62" t="s">
        <v>85</v>
      </c>
      <c r="E9" s="31"/>
      <c r="F9" s="66" t="s">
        <v>43</v>
      </c>
      <c r="G9" s="62"/>
    </row>
    <row r="10" spans="1:7" x14ac:dyDescent="0.2">
      <c r="B10" s="59"/>
      <c r="C10" s="62" t="s">
        <v>247</v>
      </c>
      <c r="E10" s="10"/>
      <c r="F10" s="62" t="s">
        <v>46</v>
      </c>
      <c r="G10" s="62"/>
    </row>
    <row r="11" spans="1:7" x14ac:dyDescent="0.2">
      <c r="B11" s="59"/>
      <c r="C11" s="62" t="s">
        <v>89</v>
      </c>
      <c r="E11" s="8"/>
      <c r="F11" s="62" t="s">
        <v>47</v>
      </c>
      <c r="G11" s="62"/>
    </row>
    <row r="12" spans="1:7" x14ac:dyDescent="0.2">
      <c r="B12" s="59"/>
      <c r="C12" s="62" t="s">
        <v>341</v>
      </c>
      <c r="E12" s="8"/>
      <c r="F12" s="62" t="s">
        <v>41</v>
      </c>
      <c r="G12" s="62"/>
    </row>
    <row r="13" spans="1:7" x14ac:dyDescent="0.2">
      <c r="B13" s="58"/>
      <c r="C13" s="62"/>
      <c r="E13" s="10"/>
      <c r="G13" s="8"/>
    </row>
    <row r="14" spans="1:7" x14ac:dyDescent="0.2">
      <c r="B14" s="59" t="s">
        <v>257</v>
      </c>
      <c r="C14" s="62" t="s">
        <v>236</v>
      </c>
      <c r="E14" s="59" t="s">
        <v>304</v>
      </c>
      <c r="F14" s="66" t="s">
        <v>183</v>
      </c>
      <c r="G14" s="62"/>
    </row>
    <row r="15" spans="1:7" x14ac:dyDescent="0.2">
      <c r="B15" s="58">
        <f>COUNTA( C14:C19)</f>
        <v>6</v>
      </c>
      <c r="C15" s="62" t="s">
        <v>237</v>
      </c>
      <c r="E15" s="8">
        <f>COUNTA( F14:F19)</f>
        <v>5</v>
      </c>
      <c r="F15" s="68" t="s">
        <v>253</v>
      </c>
      <c r="G15" s="62"/>
    </row>
    <row r="16" spans="1:7" x14ac:dyDescent="0.2">
      <c r="B16" s="59"/>
      <c r="C16" s="62" t="s">
        <v>238</v>
      </c>
      <c r="E16" s="8"/>
      <c r="F16" s="62" t="s">
        <v>114</v>
      </c>
      <c r="G16" s="62"/>
    </row>
    <row r="17" spans="2:8" x14ac:dyDescent="0.2">
      <c r="B17" s="58"/>
      <c r="C17" s="62" t="s">
        <v>240</v>
      </c>
      <c r="E17" s="8"/>
      <c r="F17" s="62" t="s">
        <v>254</v>
      </c>
      <c r="G17" s="62"/>
    </row>
    <row r="18" spans="2:8" x14ac:dyDescent="0.2">
      <c r="B18" s="58"/>
      <c r="C18" s="62" t="s">
        <v>241</v>
      </c>
      <c r="E18" s="77"/>
      <c r="F18" s="62" t="s">
        <v>255</v>
      </c>
      <c r="G18" s="62"/>
    </row>
    <row r="19" spans="2:8" x14ac:dyDescent="0.2">
      <c r="B19" s="58"/>
      <c r="C19" s="62" t="s">
        <v>84</v>
      </c>
      <c r="E19" s="77"/>
      <c r="F19" s="62"/>
      <c r="G19" s="62"/>
      <c r="H19" s="19" t="s">
        <v>353</v>
      </c>
    </row>
    <row r="20" spans="2:8" x14ac:dyDescent="0.2">
      <c r="B20" s="59"/>
      <c r="E20" s="8"/>
      <c r="F20" s="62"/>
      <c r="G20" s="62"/>
    </row>
    <row r="21" spans="2:8" x14ac:dyDescent="0.2">
      <c r="B21" s="59" t="s">
        <v>304</v>
      </c>
      <c r="C21" s="62" t="s">
        <v>331</v>
      </c>
      <c r="E21" s="13" t="s">
        <v>4</v>
      </c>
      <c r="F21" s="8"/>
      <c r="G21" s="62"/>
    </row>
    <row r="22" spans="2:8" x14ac:dyDescent="0.2">
      <c r="B22" s="59">
        <f>COUNTA( C21:C26)</f>
        <v>6</v>
      </c>
      <c r="C22" s="62" t="s">
        <v>239</v>
      </c>
      <c r="E22" s="10">
        <f>COUNTA(F22:F36)</f>
        <v>13</v>
      </c>
      <c r="F22" s="62" t="s">
        <v>181</v>
      </c>
      <c r="G22" s="62"/>
    </row>
    <row r="23" spans="2:8" x14ac:dyDescent="0.2">
      <c r="B23" s="59"/>
      <c r="C23" s="62" t="s">
        <v>242</v>
      </c>
      <c r="E23" s="10" t="s">
        <v>257</v>
      </c>
      <c r="F23" s="66" t="s">
        <v>182</v>
      </c>
      <c r="G23" s="62"/>
    </row>
    <row r="24" spans="2:8" x14ac:dyDescent="0.2">
      <c r="B24" s="59"/>
      <c r="C24" s="62" t="s">
        <v>243</v>
      </c>
      <c r="E24" s="8">
        <f>COUNTA( F22:F27)</f>
        <v>6</v>
      </c>
      <c r="F24" s="66" t="s">
        <v>51</v>
      </c>
      <c r="G24" s="62"/>
    </row>
    <row r="25" spans="2:8" x14ac:dyDescent="0.2">
      <c r="C25" s="62" t="s">
        <v>244</v>
      </c>
      <c r="F25" s="67" t="s">
        <v>218</v>
      </c>
      <c r="G25" s="62"/>
    </row>
    <row r="26" spans="2:8" x14ac:dyDescent="0.2">
      <c r="B26" s="10"/>
      <c r="C26" s="62" t="s">
        <v>245</v>
      </c>
      <c r="F26" s="62" t="s">
        <v>53</v>
      </c>
      <c r="G26" s="62"/>
    </row>
    <row r="27" spans="2:8" x14ac:dyDescent="0.2">
      <c r="E27" s="8"/>
      <c r="F27" s="62" t="s">
        <v>36</v>
      </c>
      <c r="G27" s="62"/>
    </row>
    <row r="28" spans="2:8" x14ac:dyDescent="0.2">
      <c r="G28" s="62"/>
    </row>
    <row r="29" spans="2:8" x14ac:dyDescent="0.2">
      <c r="B29" s="10" t="s">
        <v>328</v>
      </c>
      <c r="C29" s="66" t="s">
        <v>191</v>
      </c>
      <c r="E29" s="59" t="s">
        <v>304</v>
      </c>
      <c r="F29" s="62" t="s">
        <v>37</v>
      </c>
      <c r="G29" s="62"/>
    </row>
    <row r="30" spans="2:8" x14ac:dyDescent="0.2">
      <c r="B30" s="10">
        <f>COUNTA( C29:C33)</f>
        <v>5</v>
      </c>
      <c r="C30" s="66" t="s">
        <v>217</v>
      </c>
      <c r="E30" s="8">
        <f>COUNTA( F29:F36)</f>
        <v>7</v>
      </c>
      <c r="F30" s="62" t="s">
        <v>32</v>
      </c>
      <c r="G30" s="62"/>
    </row>
    <row r="31" spans="2:8" x14ac:dyDescent="0.2">
      <c r="B31" s="10"/>
      <c r="C31" s="66" t="s">
        <v>56</v>
      </c>
      <c r="E31" s="8"/>
      <c r="F31" s="62" t="s">
        <v>30</v>
      </c>
      <c r="G31" s="62"/>
    </row>
    <row r="32" spans="2:8" x14ac:dyDescent="0.2">
      <c r="B32" s="10"/>
      <c r="C32" s="66" t="s">
        <v>57</v>
      </c>
      <c r="E32" s="10"/>
      <c r="F32" s="62" t="s">
        <v>35</v>
      </c>
      <c r="G32" s="62"/>
    </row>
    <row r="33" spans="2:8" x14ac:dyDescent="0.2">
      <c r="B33" s="10"/>
      <c r="C33" s="66" t="s">
        <v>192</v>
      </c>
      <c r="E33" s="10"/>
      <c r="F33" s="62" t="s">
        <v>31</v>
      </c>
      <c r="G33" s="62"/>
    </row>
    <row r="34" spans="2:8" x14ac:dyDescent="0.2">
      <c r="C34" s="62"/>
      <c r="E34" s="10"/>
      <c r="F34" s="62" t="s">
        <v>144</v>
      </c>
      <c r="G34" s="62"/>
      <c r="H34" s="19" t="s">
        <v>347</v>
      </c>
    </row>
    <row r="35" spans="2:8" x14ac:dyDescent="0.2">
      <c r="B35" s="10" t="s">
        <v>193</v>
      </c>
      <c r="C35" s="67" t="s">
        <v>216</v>
      </c>
      <c r="E35" s="10"/>
      <c r="F35" s="62" t="s">
        <v>70</v>
      </c>
      <c r="G35" s="62"/>
    </row>
    <row r="36" spans="2:8" x14ac:dyDescent="0.2">
      <c r="B36" s="10">
        <f>COUNTA(C35:C40)</f>
        <v>6</v>
      </c>
      <c r="C36" s="67" t="s">
        <v>194</v>
      </c>
      <c r="E36" s="10"/>
      <c r="F36" s="62"/>
      <c r="G36" s="62"/>
    </row>
    <row r="37" spans="2:8" x14ac:dyDescent="0.2">
      <c r="B37" s="10"/>
      <c r="C37" s="66" t="s">
        <v>195</v>
      </c>
      <c r="E37" s="13" t="s">
        <v>19</v>
      </c>
      <c r="F37" s="8"/>
    </row>
    <row r="38" spans="2:8" x14ac:dyDescent="0.2">
      <c r="C38" s="66" t="s">
        <v>196</v>
      </c>
      <c r="E38" s="8">
        <f>COUNTA(F38:F42)</f>
        <v>5</v>
      </c>
      <c r="F38" s="69" t="s">
        <v>180</v>
      </c>
      <c r="G38" s="8"/>
    </row>
    <row r="39" spans="2:8" x14ac:dyDescent="0.2">
      <c r="C39" s="66" t="s">
        <v>197</v>
      </c>
      <c r="E39" s="8"/>
      <c r="F39" s="62" t="s">
        <v>128</v>
      </c>
      <c r="G39" s="62"/>
    </row>
    <row r="40" spans="2:8" x14ac:dyDescent="0.2">
      <c r="C40" s="66" t="s">
        <v>326</v>
      </c>
      <c r="E40" s="70"/>
      <c r="F40" s="62" t="s">
        <v>15</v>
      </c>
      <c r="G40" s="62"/>
    </row>
    <row r="41" spans="2:8" x14ac:dyDescent="0.2">
      <c r="E41" s="70"/>
      <c r="F41" s="62" t="s">
        <v>287</v>
      </c>
      <c r="G41" s="62"/>
    </row>
    <row r="42" spans="2:8" x14ac:dyDescent="0.2">
      <c r="B42" s="10" t="s">
        <v>329</v>
      </c>
      <c r="C42" s="62" t="s">
        <v>185</v>
      </c>
      <c r="E42" s="70"/>
      <c r="F42" s="62" t="s">
        <v>249</v>
      </c>
      <c r="G42" s="62"/>
    </row>
    <row r="43" spans="2:8" x14ac:dyDescent="0.2">
      <c r="B43" s="10">
        <f>COUNTA(C42:C47)</f>
        <v>6</v>
      </c>
      <c r="C43" s="66" t="s">
        <v>186</v>
      </c>
      <c r="G43" s="62"/>
    </row>
    <row r="44" spans="2:8" x14ac:dyDescent="0.2">
      <c r="B44" s="10"/>
      <c r="C44" s="66" t="s">
        <v>187</v>
      </c>
      <c r="E44" s="13" t="s">
        <v>25</v>
      </c>
      <c r="F44" s="10"/>
      <c r="G44" s="62"/>
    </row>
    <row r="45" spans="2:8" x14ac:dyDescent="0.2">
      <c r="B45" s="10"/>
      <c r="C45" s="66" t="s">
        <v>188</v>
      </c>
      <c r="E45" s="10">
        <f>COUNTA( F45:F59)</f>
        <v>13</v>
      </c>
      <c r="G45" s="62"/>
    </row>
    <row r="46" spans="2:8" x14ac:dyDescent="0.2">
      <c r="B46" s="10"/>
      <c r="C46" s="66" t="s">
        <v>189</v>
      </c>
      <c r="E46" s="10" t="s">
        <v>257</v>
      </c>
      <c r="F46" s="62" t="s">
        <v>165</v>
      </c>
      <c r="G46" s="62"/>
      <c r="H46" s="19">
        <v>9.9499999999999993</v>
      </c>
    </row>
    <row r="47" spans="2:8" x14ac:dyDescent="0.2">
      <c r="B47" s="10"/>
      <c r="C47" s="66" t="s">
        <v>340</v>
      </c>
      <c r="E47" s="8">
        <f>COUNTA( F46:F51)</f>
        <v>6</v>
      </c>
      <c r="F47" s="62" t="s">
        <v>166</v>
      </c>
      <c r="G47" s="62"/>
      <c r="H47" s="19">
        <v>10.24</v>
      </c>
    </row>
    <row r="48" spans="2:8" x14ac:dyDescent="0.2">
      <c r="F48" s="62" t="s">
        <v>336</v>
      </c>
      <c r="G48" s="62"/>
      <c r="H48" s="19">
        <v>10.08</v>
      </c>
    </row>
    <row r="49" spans="2:8" x14ac:dyDescent="0.2">
      <c r="B49" s="13" t="s">
        <v>28</v>
      </c>
      <c r="C49" s="10"/>
      <c r="F49" s="62" t="s">
        <v>337</v>
      </c>
      <c r="G49" s="62"/>
      <c r="H49" s="19">
        <v>9.77</v>
      </c>
    </row>
    <row r="50" spans="2:8" x14ac:dyDescent="0.2">
      <c r="B50" s="10">
        <f>COUNTA( C50:C96)</f>
        <v>25</v>
      </c>
      <c r="C50" s="71"/>
      <c r="F50" s="62" t="s">
        <v>122</v>
      </c>
      <c r="G50" s="62"/>
    </row>
    <row r="51" spans="2:8" x14ac:dyDescent="0.2">
      <c r="B51" s="10" t="s">
        <v>120</v>
      </c>
      <c r="C51" s="66" t="s">
        <v>184</v>
      </c>
      <c r="F51" s="62" t="s">
        <v>332</v>
      </c>
      <c r="G51" s="62"/>
    </row>
    <row r="52" spans="2:8" x14ac:dyDescent="0.2">
      <c r="B52" s="8">
        <f>COUNTA( C51:C99)</f>
        <v>28</v>
      </c>
      <c r="C52" s="66" t="s">
        <v>117</v>
      </c>
      <c r="E52" s="8"/>
      <c r="G52" s="62"/>
    </row>
    <row r="53" spans="2:8" x14ac:dyDescent="0.2">
      <c r="C53" s="62" t="s">
        <v>286</v>
      </c>
      <c r="E53" s="59" t="s">
        <v>304</v>
      </c>
      <c r="F53" s="66" t="s">
        <v>161</v>
      </c>
      <c r="G53" s="62"/>
      <c r="H53" s="19">
        <v>8.86</v>
      </c>
    </row>
    <row r="54" spans="2:8" x14ac:dyDescent="0.2">
      <c r="C54" s="62" t="s">
        <v>118</v>
      </c>
      <c r="E54" s="8">
        <f>COUNTA( F53:F59)</f>
        <v>7</v>
      </c>
      <c r="F54" s="66" t="s">
        <v>162</v>
      </c>
      <c r="G54" s="8"/>
      <c r="H54" s="19">
        <v>8.85</v>
      </c>
    </row>
    <row r="55" spans="2:8" x14ac:dyDescent="0.2">
      <c r="C55" s="68" t="s">
        <v>294</v>
      </c>
      <c r="F55" s="66" t="s">
        <v>163</v>
      </c>
      <c r="G55" s="62"/>
      <c r="H55" s="19">
        <v>9.41</v>
      </c>
    </row>
    <row r="56" spans="2:8" x14ac:dyDescent="0.2">
      <c r="C56" s="62" t="s">
        <v>13</v>
      </c>
      <c r="D56" s="61"/>
      <c r="F56" s="66" t="s">
        <v>164</v>
      </c>
      <c r="G56" s="62"/>
      <c r="H56" s="19">
        <v>9.98</v>
      </c>
    </row>
    <row r="57" spans="2:8" x14ac:dyDescent="0.2">
      <c r="C57" s="62" t="s">
        <v>116</v>
      </c>
      <c r="D57" s="60"/>
      <c r="F57" s="66" t="s">
        <v>168</v>
      </c>
      <c r="G57" s="62"/>
      <c r="H57" s="19">
        <v>9.5399999999999991</v>
      </c>
    </row>
    <row r="58" spans="2:8" x14ac:dyDescent="0.2">
      <c r="D58" s="60"/>
      <c r="E58" s="8"/>
      <c r="F58" s="66" t="s">
        <v>345</v>
      </c>
      <c r="G58" s="62"/>
    </row>
    <row r="59" spans="2:8" x14ac:dyDescent="0.2">
      <c r="D59" s="10"/>
      <c r="F59" s="66" t="s">
        <v>333</v>
      </c>
      <c r="G59" s="62"/>
    </row>
    <row r="60" spans="2:8" x14ac:dyDescent="0.2">
      <c r="B60" s="10" t="s">
        <v>257</v>
      </c>
      <c r="C60" s="66" t="s">
        <v>17</v>
      </c>
      <c r="D60" s="10"/>
    </row>
    <row r="61" spans="2:8" x14ac:dyDescent="0.2">
      <c r="B61" s="8">
        <f>COUNTA( C60:C65)</f>
        <v>5</v>
      </c>
      <c r="C61" s="66" t="s">
        <v>62</v>
      </c>
      <c r="D61" s="10"/>
      <c r="E61" s="13" t="s">
        <v>34</v>
      </c>
      <c r="F61" s="10"/>
    </row>
    <row r="62" spans="2:8" x14ac:dyDescent="0.2">
      <c r="C62" s="66" t="s">
        <v>327</v>
      </c>
      <c r="D62" s="10"/>
      <c r="E62" s="10">
        <f>COUNTA( F61:F72)</f>
        <v>10</v>
      </c>
      <c r="F62" s="62" t="s">
        <v>215</v>
      </c>
      <c r="G62" s="62"/>
    </row>
    <row r="63" spans="2:8" x14ac:dyDescent="0.2">
      <c r="C63" s="62" t="s">
        <v>226</v>
      </c>
      <c r="D63" s="10"/>
      <c r="E63" s="10" t="s">
        <v>257</v>
      </c>
      <c r="F63" s="62" t="s">
        <v>171</v>
      </c>
      <c r="G63" s="62"/>
    </row>
    <row r="64" spans="2:8" x14ac:dyDescent="0.2">
      <c r="C64" s="62" t="s">
        <v>225</v>
      </c>
      <c r="D64" s="10"/>
      <c r="E64" s="8">
        <f>COUNTA( F62:F66)</f>
        <v>5</v>
      </c>
      <c r="F64" s="62" t="s">
        <v>172</v>
      </c>
      <c r="G64" s="62"/>
    </row>
    <row r="65" spans="1:8" x14ac:dyDescent="0.2">
      <c r="D65" s="60"/>
      <c r="F65" s="62" t="s">
        <v>334</v>
      </c>
      <c r="G65" s="62"/>
    </row>
    <row r="66" spans="1:8" x14ac:dyDescent="0.2">
      <c r="D66" s="60"/>
      <c r="F66" s="62" t="s">
        <v>233</v>
      </c>
      <c r="G66" s="62"/>
    </row>
    <row r="67" spans="1:8" x14ac:dyDescent="0.2">
      <c r="E67" s="8"/>
    </row>
    <row r="68" spans="1:8" x14ac:dyDescent="0.2">
      <c r="B68" s="10" t="s">
        <v>304</v>
      </c>
      <c r="C68" s="66" t="s">
        <v>23</v>
      </c>
      <c r="D68" s="60"/>
      <c r="E68" s="59" t="s">
        <v>304</v>
      </c>
      <c r="F68" s="66" t="s">
        <v>338</v>
      </c>
      <c r="G68" s="10"/>
    </row>
    <row r="69" spans="1:8" x14ac:dyDescent="0.2">
      <c r="B69" s="8">
        <f>COUNTA( C68:C73)</f>
        <v>6</v>
      </c>
      <c r="C69" s="66" t="s">
        <v>63</v>
      </c>
      <c r="D69" s="10" t="s">
        <v>354</v>
      </c>
      <c r="E69" s="8">
        <f>COUNTA( F68:F73)</f>
        <v>6</v>
      </c>
      <c r="F69" s="66" t="s">
        <v>339</v>
      </c>
      <c r="G69" s="62"/>
    </row>
    <row r="70" spans="1:8" x14ac:dyDescent="0.2">
      <c r="A70" s="73"/>
      <c r="C70" s="68" t="s">
        <v>82</v>
      </c>
      <c r="D70" s="10"/>
      <c r="F70" s="66" t="s">
        <v>175</v>
      </c>
      <c r="G70" s="62"/>
    </row>
    <row r="71" spans="1:8" x14ac:dyDescent="0.2">
      <c r="A71" s="74"/>
      <c r="C71" s="62" t="s">
        <v>227</v>
      </c>
      <c r="D71" s="10"/>
      <c r="F71" s="66" t="s">
        <v>361</v>
      </c>
      <c r="G71" s="62"/>
    </row>
    <row r="72" spans="1:8" x14ac:dyDescent="0.2">
      <c r="C72" s="62" t="s">
        <v>228</v>
      </c>
      <c r="D72" s="10"/>
      <c r="F72" s="62" t="s">
        <v>234</v>
      </c>
      <c r="G72" s="62"/>
    </row>
    <row r="73" spans="1:8" x14ac:dyDescent="0.2">
      <c r="B73" s="8"/>
      <c r="C73" s="62" t="s">
        <v>81</v>
      </c>
      <c r="D73" s="19" t="s">
        <v>354</v>
      </c>
      <c r="F73" s="62" t="s">
        <v>170</v>
      </c>
      <c r="G73" s="62"/>
    </row>
    <row r="74" spans="1:8" ht="8" customHeight="1" x14ac:dyDescent="0.2">
      <c r="D74" s="61"/>
      <c r="G74" s="62"/>
    </row>
    <row r="75" spans="1:8" x14ac:dyDescent="0.2">
      <c r="D75" s="61"/>
      <c r="E75" s="13" t="s">
        <v>125</v>
      </c>
      <c r="F75" s="10"/>
    </row>
    <row r="76" spans="1:8" x14ac:dyDescent="0.2">
      <c r="D76" s="10"/>
      <c r="E76" s="10">
        <f>COUNTA( F76:F81)</f>
        <v>5</v>
      </c>
      <c r="F76" s="11" t="s">
        <v>176</v>
      </c>
      <c r="G76" s="62"/>
    </row>
    <row r="77" spans="1:8" x14ac:dyDescent="0.2">
      <c r="D77" s="10"/>
      <c r="E77" s="10"/>
      <c r="F77" s="11" t="s">
        <v>177</v>
      </c>
    </row>
    <row r="78" spans="1:8" x14ac:dyDescent="0.2">
      <c r="C78" s="71"/>
      <c r="D78" s="55"/>
      <c r="E78" s="10"/>
      <c r="F78" s="11" t="s">
        <v>178</v>
      </c>
    </row>
    <row r="79" spans="1:8" x14ac:dyDescent="0.2">
      <c r="D79" s="55"/>
      <c r="E79" s="10"/>
      <c r="F79" s="11" t="s">
        <v>179</v>
      </c>
      <c r="G79" s="10"/>
    </row>
    <row r="80" spans="1:8" x14ac:dyDescent="0.2">
      <c r="C80" s="71"/>
      <c r="D80" s="55"/>
      <c r="E80" s="10"/>
      <c r="F80" s="11" t="s">
        <v>203</v>
      </c>
      <c r="H80" s="11" t="s">
        <v>335</v>
      </c>
    </row>
    <row r="81" spans="1:7" x14ac:dyDescent="0.2">
      <c r="C81" s="71"/>
      <c r="D81" s="10"/>
      <c r="E81" s="10"/>
      <c r="G81" s="62"/>
    </row>
    <row r="82" spans="1:7" s="8" customFormat="1" ht="8" customHeight="1" x14ac:dyDescent="0.2">
      <c r="A82" s="19"/>
      <c r="C82" s="19"/>
      <c r="D82" s="19"/>
      <c r="E82" s="10"/>
      <c r="F82" s="10"/>
    </row>
    <row r="83" spans="1:7" s="8" customFormat="1" x14ac:dyDescent="0.2">
      <c r="A83" s="19"/>
      <c r="E83" s="10" t="s">
        <v>344</v>
      </c>
      <c r="F83" s="10">
        <f>C85+F85</f>
        <v>112</v>
      </c>
    </row>
    <row r="84" spans="1:7" s="8" customFormat="1" x14ac:dyDescent="0.2">
      <c r="A84" s="19"/>
    </row>
    <row r="85" spans="1:7" s="8" customFormat="1" x14ac:dyDescent="0.2">
      <c r="A85" s="19"/>
      <c r="C85" s="8">
        <f>COUNTA( C7:C81)</f>
        <v>53</v>
      </c>
      <c r="D85" s="62"/>
      <c r="F85" s="8">
        <f>COUNTA( F6:F81)</f>
        <v>59</v>
      </c>
    </row>
    <row r="86" spans="1:7" s="8" customFormat="1" x14ac:dyDescent="0.2">
      <c r="A86" s="85" t="s">
        <v>352</v>
      </c>
      <c r="B86" s="85" t="s">
        <v>3</v>
      </c>
      <c r="C86" s="85"/>
      <c r="D86" s="62"/>
    </row>
    <row r="87" spans="1:7" s="8" customFormat="1" x14ac:dyDescent="0.2">
      <c r="A87" s="86">
        <v>78</v>
      </c>
      <c r="B87" s="85">
        <f>C87+F87</f>
        <v>52</v>
      </c>
      <c r="C87" s="85">
        <f>COUNTIF($C$6:$C$81,"*78*")</f>
        <v>29</v>
      </c>
      <c r="D87" s="62"/>
      <c r="F87" s="85">
        <f>COUNTIF($F$6:$F$81,"*78*")</f>
        <v>23</v>
      </c>
    </row>
    <row r="88" spans="1:7" x14ac:dyDescent="0.2">
      <c r="A88" s="87" t="s">
        <v>204</v>
      </c>
      <c r="B88" s="85">
        <f>C88+F88</f>
        <v>54</v>
      </c>
      <c r="C88" s="85">
        <f>COUNTIF($C$6:$C$81,"*SFX*")</f>
        <v>22</v>
      </c>
      <c r="D88" s="62"/>
      <c r="E88" s="8"/>
      <c r="F88" s="85">
        <f>COUNTIF($F$6:$F$81,"SFX*")</f>
        <v>32</v>
      </c>
    </row>
    <row r="89" spans="1:7" s="8" customFormat="1" x14ac:dyDescent="0.2">
      <c r="A89" s="87" t="s">
        <v>349</v>
      </c>
      <c r="B89" s="85">
        <f>C89+F89</f>
        <v>4</v>
      </c>
      <c r="C89" s="85">
        <f>COUNTIF($C$6:$C$81,"*HN*")</f>
        <v>2</v>
      </c>
      <c r="D89" s="62"/>
      <c r="E89" s="19"/>
      <c r="F89" s="85">
        <f>COUNTIF($F$6:$F$81,"*HN*")</f>
        <v>2</v>
      </c>
    </row>
    <row r="90" spans="1:7" s="8" customFormat="1" x14ac:dyDescent="0.2">
      <c r="A90" s="87" t="s">
        <v>350</v>
      </c>
      <c r="B90" s="85">
        <f>C90+F90</f>
        <v>1</v>
      </c>
      <c r="C90" s="85">
        <f>COUNTIF($C$6:$C$81,"*CF*")</f>
        <v>0</v>
      </c>
      <c r="D90" s="62"/>
      <c r="F90" s="85">
        <f>COUNTIF($F$6:$F$81,"*CF*")</f>
        <v>1</v>
      </c>
    </row>
    <row r="91" spans="1:7" x14ac:dyDescent="0.2">
      <c r="A91" s="87" t="s">
        <v>351</v>
      </c>
      <c r="B91" s="85">
        <f>C91+F91</f>
        <v>1</v>
      </c>
      <c r="C91" s="85">
        <f>COUNTIF($C$6:$C$81,"* BA *")</f>
        <v>0</v>
      </c>
      <c r="D91" s="62"/>
      <c r="F91" s="85">
        <f>COUNTIF($F$6:$F$81,"*BA *")</f>
        <v>1</v>
      </c>
    </row>
    <row r="92" spans="1:7" x14ac:dyDescent="0.2">
      <c r="C92" s="62"/>
      <c r="D92" s="62"/>
    </row>
    <row r="93" spans="1:7" x14ac:dyDescent="0.2">
      <c r="A93" s="19" t="s">
        <v>3</v>
      </c>
      <c r="B93" s="87">
        <f>SUM(B87:B92)</f>
        <v>112</v>
      </c>
      <c r="C93" s="62"/>
      <c r="D93" s="62"/>
    </row>
    <row r="94" spans="1:7" x14ac:dyDescent="0.2">
      <c r="C94" s="62"/>
      <c r="D94" s="62"/>
    </row>
    <row r="95" spans="1:7" x14ac:dyDescent="0.2">
      <c r="B95" s="10" t="s">
        <v>356</v>
      </c>
      <c r="C95" s="62"/>
      <c r="D95" s="62"/>
    </row>
    <row r="96" spans="1:7" x14ac:dyDescent="0.2">
      <c r="B96" s="88" t="s">
        <v>355</v>
      </c>
      <c r="C96" s="62" t="s">
        <v>12</v>
      </c>
    </row>
    <row r="97" spans="2:3" x14ac:dyDescent="0.2">
      <c r="B97" s="88" t="s">
        <v>359</v>
      </c>
      <c r="C97" s="62" t="s">
        <v>357</v>
      </c>
    </row>
    <row r="98" spans="2:3" x14ac:dyDescent="0.2">
      <c r="B98" s="88" t="s">
        <v>358</v>
      </c>
      <c r="C98" s="62" t="s">
        <v>349</v>
      </c>
    </row>
    <row r="99" spans="2:3" x14ac:dyDescent="0.2">
      <c r="B99" s="19" t="s">
        <v>360</v>
      </c>
      <c r="C99" s="62" t="s">
        <v>295</v>
      </c>
    </row>
    <row r="100" spans="2:3" x14ac:dyDescent="0.2">
      <c r="C100" s="75"/>
    </row>
    <row r="101" spans="2:3" x14ac:dyDescent="0.2">
      <c r="C101" s="75"/>
    </row>
    <row r="102" spans="2:3" x14ac:dyDescent="0.2">
      <c r="C102" s="75"/>
    </row>
    <row r="103" spans="2:3" x14ac:dyDescent="0.2">
      <c r="C103" s="75"/>
    </row>
    <row r="104" spans="2:3" x14ac:dyDescent="0.2">
      <c r="C104" s="75"/>
    </row>
    <row r="105" spans="2:3" x14ac:dyDescent="0.2">
      <c r="C105" s="75"/>
    </row>
  </sheetData>
  <printOptions gridLines="1"/>
  <pageMargins left="2.25" right="0.5" top="0.5" bottom="0.5" header="0.5" footer="0.5"/>
  <pageSetup scale="53" fitToHeight="2"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AFF83-0572-754F-9DBB-6991D73C8AE8}">
  <sheetPr>
    <tabColor rgb="FFFF0000"/>
  </sheetPr>
  <dimension ref="A1:L125"/>
  <sheetViews>
    <sheetView topLeftCell="A4" zoomScale="170" zoomScaleNormal="170" zoomScaleSheetLayoutView="100" zoomScalePageLayoutView="125" workbookViewId="0">
      <selection activeCell="B65" sqref="B65"/>
    </sheetView>
  </sheetViews>
  <sheetFormatPr baseColWidth="10" defaultRowHeight="16" x14ac:dyDescent="0.2"/>
  <cols>
    <col min="1" max="1" width="10.83203125" style="6"/>
    <col min="2" max="2" width="21" style="6" customWidth="1"/>
    <col min="3" max="3" width="6.5" style="19" bestFit="1" customWidth="1"/>
    <col min="4" max="4" width="24.1640625" style="6" bestFit="1" customWidth="1"/>
    <col min="5" max="5" width="1.33203125" style="6" customWidth="1"/>
    <col min="6" max="6" width="17" style="6" bestFit="1" customWidth="1"/>
    <col min="7" max="7" width="6.5" style="6" bestFit="1" customWidth="1"/>
    <col min="8" max="8" width="23.1640625" style="6" bestFit="1" customWidth="1"/>
    <col min="9" max="10" width="4.83203125" style="6" customWidth="1"/>
    <col min="11" max="11" width="19.1640625" style="6" bestFit="1" customWidth="1"/>
    <col min="12" max="12" width="74.5" style="6" customWidth="1"/>
    <col min="13" max="16384" width="10.83203125" style="6"/>
  </cols>
  <sheetData>
    <row r="1" spans="2:11" ht="19" thickBot="1" x14ac:dyDescent="0.25">
      <c r="B1" s="2" t="s">
        <v>160</v>
      </c>
      <c r="C1" s="3"/>
      <c r="D1" s="3"/>
      <c r="E1" s="4"/>
      <c r="F1" s="5"/>
      <c r="G1" s="5"/>
      <c r="H1" s="5"/>
      <c r="I1" s="25"/>
      <c r="J1" s="25"/>
      <c r="K1" s="25"/>
    </row>
    <row r="2" spans="2:11" x14ac:dyDescent="0.2">
      <c r="B2" s="7" t="s">
        <v>0</v>
      </c>
      <c r="C2" s="7"/>
      <c r="D2" s="7" t="s">
        <v>1</v>
      </c>
      <c r="F2" s="7" t="s">
        <v>0</v>
      </c>
      <c r="G2" s="7"/>
      <c r="H2" s="7" t="s">
        <v>1</v>
      </c>
      <c r="I2" s="20"/>
      <c r="J2" s="20"/>
      <c r="K2" s="20" t="s">
        <v>147</v>
      </c>
    </row>
    <row r="3" spans="2:11" x14ac:dyDescent="0.2">
      <c r="B3" s="24" t="s">
        <v>126</v>
      </c>
      <c r="C3" s="8"/>
      <c r="D3" s="9"/>
      <c r="H3" s="20">
        <f ca="1">TODAY()</f>
        <v>45745</v>
      </c>
      <c r="I3" s="20"/>
      <c r="J3" s="20"/>
      <c r="K3" s="20"/>
    </row>
    <row r="4" spans="2:11" ht="12" customHeight="1" x14ac:dyDescent="0.2">
      <c r="B4" s="10"/>
      <c r="C4" s="11"/>
      <c r="D4" s="12"/>
    </row>
    <row r="5" spans="2:11" x14ac:dyDescent="0.2">
      <c r="B5" s="13" t="s">
        <v>2</v>
      </c>
      <c r="C5" s="14" t="s">
        <v>3</v>
      </c>
      <c r="D5" s="8"/>
      <c r="F5" s="13" t="s">
        <v>49</v>
      </c>
      <c r="G5" s="14"/>
      <c r="H5" s="8"/>
      <c r="J5" s="8"/>
      <c r="K5" s="8">
        <f>COUNTA( K6:K108)</f>
        <v>0</v>
      </c>
    </row>
    <row r="6" spans="2:11" x14ac:dyDescent="0.2">
      <c r="B6" s="10" t="s">
        <v>199</v>
      </c>
      <c r="C6" s="14"/>
      <c r="F6" s="10" t="s">
        <v>3</v>
      </c>
      <c r="G6" s="9"/>
      <c r="H6" s="9"/>
      <c r="J6" s="9"/>
      <c r="K6" s="9"/>
    </row>
    <row r="7" spans="2:11" x14ac:dyDescent="0.2">
      <c r="B7" s="10">
        <f>B9+B24+B31+B37+B48</f>
        <v>34</v>
      </c>
      <c r="C7" s="14"/>
      <c r="F7" s="10">
        <f>F10+F15</f>
        <v>13</v>
      </c>
      <c r="J7"/>
      <c r="K7"/>
    </row>
    <row r="8" spans="2:11" x14ac:dyDescent="0.2">
      <c r="B8" s="10" t="s">
        <v>6</v>
      </c>
      <c r="C8" s="14" t="s">
        <v>229</v>
      </c>
      <c r="D8" t="s">
        <v>235</v>
      </c>
      <c r="J8"/>
      <c r="K8"/>
    </row>
    <row r="9" spans="2:11" x14ac:dyDescent="0.2">
      <c r="B9" s="10">
        <f>COUNTA( D7:D25)</f>
        <v>13</v>
      </c>
      <c r="C9" s="14" t="s">
        <v>229</v>
      </c>
      <c r="D9" t="s">
        <v>236</v>
      </c>
      <c r="F9" s="10" t="s">
        <v>120</v>
      </c>
      <c r="H9" s="27" t="s">
        <v>39</v>
      </c>
      <c r="J9"/>
      <c r="K9"/>
    </row>
    <row r="10" spans="2:11" x14ac:dyDescent="0.2">
      <c r="B10" s="10"/>
      <c r="C10" s="14" t="s">
        <v>229</v>
      </c>
      <c r="D10" t="s">
        <v>237</v>
      </c>
      <c r="F10" s="10">
        <f>COUNTA( H9:H13)</f>
        <v>5</v>
      </c>
      <c r="G10" s="11"/>
      <c r="H10" s="27" t="s">
        <v>111</v>
      </c>
      <c r="J10"/>
      <c r="K10"/>
    </row>
    <row r="11" spans="2:11" x14ac:dyDescent="0.2">
      <c r="B11" s="10"/>
      <c r="C11" s="14" t="s">
        <v>229</v>
      </c>
      <c r="D11" t="s">
        <v>238</v>
      </c>
      <c r="G11" s="11"/>
      <c r="H11" s="28" t="s">
        <v>38</v>
      </c>
      <c r="J11"/>
      <c r="K11"/>
    </row>
    <row r="12" spans="2:11" x14ac:dyDescent="0.2">
      <c r="B12" s="10"/>
      <c r="C12" s="14" t="s">
        <v>229</v>
      </c>
      <c r="D12" t="s">
        <v>239</v>
      </c>
      <c r="G12" s="11"/>
      <c r="H12" s="27" t="s">
        <v>43</v>
      </c>
      <c r="J12"/>
      <c r="K12"/>
    </row>
    <row r="13" spans="2:11" x14ac:dyDescent="0.2">
      <c r="B13" s="10"/>
      <c r="C13" s="14" t="s">
        <v>229</v>
      </c>
      <c r="D13" t="s">
        <v>240</v>
      </c>
      <c r="F13" s="11"/>
      <c r="G13" s="11"/>
      <c r="H13" s="27" t="s">
        <v>183</v>
      </c>
      <c r="J13" s="9"/>
      <c r="K13" s="9"/>
    </row>
    <row r="14" spans="2:11" x14ac:dyDescent="0.2">
      <c r="B14" s="18"/>
      <c r="C14" s="14" t="s">
        <v>229</v>
      </c>
      <c r="D14" t="s">
        <v>241</v>
      </c>
      <c r="F14" s="10" t="s">
        <v>121</v>
      </c>
      <c r="G14" s="11"/>
      <c r="H14" s="29" t="s">
        <v>253</v>
      </c>
      <c r="J14"/>
      <c r="K14"/>
    </row>
    <row r="15" spans="2:11" x14ac:dyDescent="0.2">
      <c r="C15" s="19" t="s">
        <v>229</v>
      </c>
      <c r="D15" t="s">
        <v>242</v>
      </c>
      <c r="F15" s="9">
        <f>COUNTA( H14:H22)</f>
        <v>8</v>
      </c>
      <c r="G15" s="11"/>
      <c r="H15" t="s">
        <v>114</v>
      </c>
      <c r="J15"/>
      <c r="K15"/>
    </row>
    <row r="16" spans="2:11" x14ac:dyDescent="0.2">
      <c r="C16" s="19" t="s">
        <v>229</v>
      </c>
      <c r="D16" t="s">
        <v>243</v>
      </c>
      <c r="F16" s="9"/>
      <c r="G16" s="11"/>
      <c r="H16" t="s">
        <v>254</v>
      </c>
      <c r="J16"/>
      <c r="K16"/>
    </row>
    <row r="17" spans="2:11" x14ac:dyDescent="0.2">
      <c r="C17" s="19" t="s">
        <v>229</v>
      </c>
      <c r="D17" t="s">
        <v>244</v>
      </c>
      <c r="F17" s="9"/>
      <c r="G17" s="11"/>
      <c r="H17" t="s">
        <v>46</v>
      </c>
      <c r="J17"/>
      <c r="K17"/>
    </row>
    <row r="18" spans="2:11" x14ac:dyDescent="0.2">
      <c r="C18" s="19" t="s">
        <v>229</v>
      </c>
      <c r="D18" t="s">
        <v>245</v>
      </c>
      <c r="F18" s="9"/>
      <c r="G18" s="11"/>
      <c r="H18" t="s">
        <v>47</v>
      </c>
      <c r="J18"/>
      <c r="K18"/>
    </row>
    <row r="19" spans="2:11" x14ac:dyDescent="0.2">
      <c r="F19" s="9"/>
      <c r="G19" s="11"/>
      <c r="H19" t="s">
        <v>41</v>
      </c>
      <c r="J19"/>
      <c r="K19"/>
    </row>
    <row r="20" spans="2:11" x14ac:dyDescent="0.2">
      <c r="F20" s="9"/>
      <c r="G20" s="11"/>
      <c r="H20" t="s">
        <v>255</v>
      </c>
      <c r="J20"/>
      <c r="K20"/>
    </row>
    <row r="21" spans="2:11" x14ac:dyDescent="0.2">
      <c r="F21" s="9"/>
      <c r="G21" s="11"/>
      <c r="H21" t="s">
        <v>256</v>
      </c>
      <c r="J21"/>
      <c r="K21"/>
    </row>
    <row r="22" spans="2:11" x14ac:dyDescent="0.2">
      <c r="F22" s="9"/>
      <c r="G22" s="11"/>
      <c r="H22"/>
      <c r="J22"/>
      <c r="K22"/>
    </row>
    <row r="23" spans="2:11" x14ac:dyDescent="0.2">
      <c r="B23" s="10" t="s">
        <v>11</v>
      </c>
      <c r="C23" s="11"/>
      <c r="D23"/>
      <c r="F23" s="10"/>
      <c r="G23" s="11"/>
      <c r="H23"/>
      <c r="J23"/>
      <c r="K23"/>
    </row>
    <row r="24" spans="2:11" x14ac:dyDescent="0.2">
      <c r="B24" s="10">
        <f>COUNTA( D23:D29)</f>
        <v>5</v>
      </c>
      <c r="C24" s="11" t="s">
        <v>229</v>
      </c>
      <c r="D24" s="27" t="s">
        <v>191</v>
      </c>
      <c r="F24" s="10"/>
      <c r="G24" s="11"/>
      <c r="H24"/>
      <c r="J24"/>
      <c r="K24"/>
    </row>
    <row r="25" spans="2:11" x14ac:dyDescent="0.2">
      <c r="B25" s="10"/>
      <c r="C25" s="11" t="s">
        <v>229</v>
      </c>
      <c r="D25" s="27" t="s">
        <v>217</v>
      </c>
      <c r="F25" s="9"/>
      <c r="G25" s="11"/>
      <c r="H25"/>
      <c r="J25"/>
      <c r="K25"/>
    </row>
    <row r="26" spans="2:11" x14ac:dyDescent="0.2">
      <c r="B26" s="10"/>
      <c r="C26" s="11" t="s">
        <v>229</v>
      </c>
      <c r="D26" s="27" t="s">
        <v>56</v>
      </c>
      <c r="G26" s="11"/>
      <c r="H26"/>
      <c r="J26"/>
      <c r="K26"/>
    </row>
    <row r="27" spans="2:11" x14ac:dyDescent="0.2">
      <c r="B27" s="18"/>
      <c r="C27" s="11" t="s">
        <v>229</v>
      </c>
      <c r="D27" s="27" t="s">
        <v>57</v>
      </c>
      <c r="F27" s="9"/>
      <c r="G27" s="11"/>
      <c r="H27"/>
      <c r="J27"/>
      <c r="K27"/>
    </row>
    <row r="28" spans="2:11" x14ac:dyDescent="0.2">
      <c r="B28" s="10"/>
      <c r="C28" s="11" t="s">
        <v>229</v>
      </c>
      <c r="D28" s="27" t="s">
        <v>192</v>
      </c>
      <c r="F28" s="9"/>
      <c r="G28" s="11"/>
      <c r="H28"/>
      <c r="J28"/>
      <c r="K28"/>
    </row>
    <row r="29" spans="2:11" x14ac:dyDescent="0.2">
      <c r="B29" s="10"/>
      <c r="C29" s="11"/>
      <c r="D29"/>
    </row>
    <row r="30" spans="2:11" x14ac:dyDescent="0.2">
      <c r="B30" s="10" t="s">
        <v>202</v>
      </c>
      <c r="C30" s="11" t="s">
        <v>230</v>
      </c>
      <c r="D30" s="28" t="s">
        <v>216</v>
      </c>
      <c r="F30" s="13" t="s">
        <v>4</v>
      </c>
      <c r="G30" s="14"/>
      <c r="H30" s="8"/>
      <c r="J30" s="8"/>
      <c r="K30" s="8"/>
    </row>
    <row r="31" spans="2:11" x14ac:dyDescent="0.2">
      <c r="B31" s="10">
        <f>COUNTA( D30:D35)</f>
        <v>5</v>
      </c>
      <c r="C31" s="19" t="s">
        <v>230</v>
      </c>
      <c r="D31" s="28" t="s">
        <v>194</v>
      </c>
      <c r="F31" s="10" t="s">
        <v>3</v>
      </c>
      <c r="G31" s="10"/>
      <c r="H31"/>
      <c r="J31"/>
      <c r="K31"/>
    </row>
    <row r="32" spans="2:11" x14ac:dyDescent="0.2">
      <c r="C32" s="19" t="s">
        <v>230</v>
      </c>
      <c r="D32" s="27" t="s">
        <v>195</v>
      </c>
      <c r="F32" s="10">
        <f>F35+F40</f>
        <v>7</v>
      </c>
      <c r="J32"/>
      <c r="K32"/>
    </row>
    <row r="33" spans="2:11" x14ac:dyDescent="0.2">
      <c r="C33" s="11" t="s">
        <v>230</v>
      </c>
      <c r="D33" s="27" t="s">
        <v>196</v>
      </c>
      <c r="J33"/>
      <c r="K33"/>
    </row>
    <row r="34" spans="2:11" x14ac:dyDescent="0.2">
      <c r="C34" s="11" t="s">
        <v>230</v>
      </c>
      <c r="D34" s="27" t="s">
        <v>197</v>
      </c>
      <c r="F34" s="8" t="s">
        <v>201</v>
      </c>
      <c r="G34" s="10"/>
      <c r="H34" t="s">
        <v>181</v>
      </c>
      <c r="J34"/>
      <c r="K34"/>
    </row>
    <row r="35" spans="2:11" x14ac:dyDescent="0.2">
      <c r="B35" s="10"/>
      <c r="C35" s="11"/>
      <c r="F35" s="10">
        <f>COUNTA(H34:H38)</f>
        <v>4</v>
      </c>
      <c r="G35" s="10"/>
      <c r="H35" s="27" t="s">
        <v>182</v>
      </c>
      <c r="J35"/>
      <c r="K35"/>
    </row>
    <row r="36" spans="2:11" x14ac:dyDescent="0.2">
      <c r="B36" s="10" t="s">
        <v>16</v>
      </c>
      <c r="C36" s="11"/>
      <c r="D36"/>
      <c r="F36" s="8"/>
      <c r="G36" s="10"/>
      <c r="H36" s="27" t="s">
        <v>51</v>
      </c>
      <c r="J36"/>
      <c r="K36"/>
    </row>
    <row r="37" spans="2:11" x14ac:dyDescent="0.2">
      <c r="B37" s="10">
        <f>COUNTA( D37:D41)</f>
        <v>5</v>
      </c>
      <c r="C37" s="11">
        <v>2</v>
      </c>
      <c r="D37" t="s">
        <v>138</v>
      </c>
      <c r="F37" s="17"/>
      <c r="G37" s="10"/>
      <c r="H37" s="28" t="s">
        <v>218</v>
      </c>
      <c r="J37"/>
      <c r="K37"/>
    </row>
    <row r="38" spans="2:11" x14ac:dyDescent="0.2">
      <c r="B38" s="10"/>
      <c r="C38" s="11">
        <v>2</v>
      </c>
      <c r="D38" t="s">
        <v>246</v>
      </c>
      <c r="F38" s="10"/>
      <c r="G38" s="10"/>
      <c r="H38"/>
      <c r="J38"/>
      <c r="K38"/>
    </row>
    <row r="39" spans="2:11" x14ac:dyDescent="0.2">
      <c r="B39" s="10"/>
      <c r="C39" s="11">
        <v>2</v>
      </c>
      <c r="D39" t="s">
        <v>85</v>
      </c>
      <c r="F39" s="8" t="s">
        <v>200</v>
      </c>
      <c r="H39" t="s">
        <v>37</v>
      </c>
      <c r="J39"/>
      <c r="K39"/>
    </row>
    <row r="40" spans="2:11" x14ac:dyDescent="0.2">
      <c r="B40" s="10"/>
      <c r="C40" s="11">
        <v>2</v>
      </c>
      <c r="D40" t="s">
        <v>84</v>
      </c>
      <c r="F40" s="10">
        <f>COUNTA(H39:H41)</f>
        <v>3</v>
      </c>
      <c r="G40" s="10"/>
      <c r="H40" t="s">
        <v>32</v>
      </c>
      <c r="J40"/>
      <c r="K40"/>
    </row>
    <row r="41" spans="2:11" x14ac:dyDescent="0.2">
      <c r="B41" s="10"/>
      <c r="C41" s="11">
        <v>2</v>
      </c>
      <c r="D41" t="s">
        <v>247</v>
      </c>
      <c r="F41" s="10"/>
      <c r="G41" s="10"/>
      <c r="H41" t="s">
        <v>224</v>
      </c>
      <c r="J41"/>
      <c r="K41"/>
    </row>
    <row r="42" spans="2:11" x14ac:dyDescent="0.2">
      <c r="B42" s="10"/>
      <c r="C42" s="11">
        <v>2</v>
      </c>
      <c r="D42" t="s">
        <v>89</v>
      </c>
      <c r="F42" s="10"/>
      <c r="G42" s="10"/>
      <c r="H42"/>
      <c r="J42"/>
      <c r="K42"/>
    </row>
    <row r="43" spans="2:11" x14ac:dyDescent="0.2">
      <c r="B43" s="10"/>
      <c r="C43" s="11">
        <v>2</v>
      </c>
      <c r="D43" t="s">
        <v>248</v>
      </c>
      <c r="F43" s="10"/>
      <c r="G43" s="10"/>
      <c r="H43" t="s">
        <v>35</v>
      </c>
      <c r="J43"/>
      <c r="K43"/>
    </row>
    <row r="44" spans="2:11" x14ac:dyDescent="0.2">
      <c r="B44" s="10"/>
      <c r="C44" s="11"/>
      <c r="D44" s="16"/>
      <c r="F44" s="10"/>
      <c r="G44" s="10"/>
      <c r="H44" t="s">
        <v>36</v>
      </c>
      <c r="J44"/>
      <c r="K44"/>
    </row>
    <row r="45" spans="2:11" x14ac:dyDescent="0.2">
      <c r="B45" s="10"/>
      <c r="C45" s="11"/>
      <c r="D45" s="16"/>
      <c r="F45" s="10"/>
      <c r="G45" s="10"/>
      <c r="H45" t="s">
        <v>31</v>
      </c>
      <c r="J45"/>
      <c r="K45"/>
    </row>
    <row r="46" spans="2:11" x14ac:dyDescent="0.2">
      <c r="C46" s="11"/>
      <c r="D46" s="16"/>
      <c r="F46" s="10"/>
      <c r="G46" s="11"/>
      <c r="H46" t="s">
        <v>30</v>
      </c>
      <c r="J46"/>
      <c r="K46"/>
    </row>
    <row r="47" spans="2:11" x14ac:dyDescent="0.2">
      <c r="B47" s="10" t="s">
        <v>22</v>
      </c>
      <c r="C47" s="11"/>
      <c r="D47"/>
      <c r="H47" t="s">
        <v>144</v>
      </c>
      <c r="J47" s="8"/>
      <c r="K47" s="8"/>
    </row>
    <row r="48" spans="2:11" x14ac:dyDescent="0.2">
      <c r="B48" s="10">
        <f>COUNTA( D47:D53)</f>
        <v>6</v>
      </c>
      <c r="C48" s="11" t="s">
        <v>231</v>
      </c>
      <c r="D48" t="s">
        <v>185</v>
      </c>
      <c r="H48" t="s">
        <v>70</v>
      </c>
      <c r="J48"/>
      <c r="K48"/>
    </row>
    <row r="49" spans="2:12" x14ac:dyDescent="0.2">
      <c r="B49" s="10"/>
      <c r="C49" s="11" t="s">
        <v>231</v>
      </c>
      <c r="D49" s="27" t="s">
        <v>186</v>
      </c>
      <c r="H49" t="s">
        <v>53</v>
      </c>
      <c r="J49"/>
      <c r="K49"/>
    </row>
    <row r="50" spans="2:12" x14ac:dyDescent="0.2">
      <c r="B50" s="10"/>
      <c r="C50" s="11" t="s">
        <v>231</v>
      </c>
      <c r="D50" s="27" t="s">
        <v>187</v>
      </c>
      <c r="J50"/>
      <c r="K50"/>
    </row>
    <row r="51" spans="2:12" x14ac:dyDescent="0.2">
      <c r="B51" s="10"/>
      <c r="C51" s="11" t="s">
        <v>231</v>
      </c>
      <c r="D51" s="27" t="s">
        <v>188</v>
      </c>
      <c r="F51" s="13" t="s">
        <v>19</v>
      </c>
      <c r="G51" s="14"/>
      <c r="H51" s="8"/>
      <c r="J51"/>
      <c r="K51"/>
    </row>
    <row r="52" spans="2:12" x14ac:dyDescent="0.2">
      <c r="B52" s="10"/>
      <c r="C52" s="11" t="s">
        <v>231</v>
      </c>
      <c r="D52" s="27" t="s">
        <v>189</v>
      </c>
      <c r="F52" s="8">
        <f>COUNTA(H52:H56)</f>
        <v>5</v>
      </c>
      <c r="G52" s="11"/>
      <c r="H52" s="26" t="s">
        <v>180</v>
      </c>
      <c r="J52"/>
      <c r="K52"/>
    </row>
    <row r="53" spans="2:12" x14ac:dyDescent="0.2">
      <c r="B53" s="10"/>
      <c r="C53" s="11" t="s">
        <v>231</v>
      </c>
      <c r="D53" s="27" t="s">
        <v>190</v>
      </c>
      <c r="F53" s="8"/>
      <c r="G53" s="11"/>
      <c r="H53" t="s">
        <v>128</v>
      </c>
      <c r="J53"/>
      <c r="K53"/>
    </row>
    <row r="54" spans="2:12" x14ac:dyDescent="0.2">
      <c r="B54" s="10"/>
      <c r="C54" s="11" t="s">
        <v>231</v>
      </c>
      <c r="D54" s="16" t="s">
        <v>219</v>
      </c>
      <c r="F54" s="17"/>
      <c r="G54" s="11"/>
      <c r="H54" t="s">
        <v>15</v>
      </c>
      <c r="J54"/>
      <c r="K54"/>
    </row>
    <row r="55" spans="2:12" x14ac:dyDescent="0.2">
      <c r="B55" s="10"/>
      <c r="C55" s="11"/>
      <c r="F55" s="17"/>
      <c r="G55" s="11"/>
      <c r="H55" t="s">
        <v>8</v>
      </c>
      <c r="J55"/>
      <c r="K55"/>
    </row>
    <row r="56" spans="2:12" x14ac:dyDescent="0.2">
      <c r="B56" s="13" t="s">
        <v>28</v>
      </c>
      <c r="C56" s="14"/>
      <c r="D56" s="10"/>
      <c r="F56" s="17"/>
      <c r="G56" s="11"/>
      <c r="H56" t="s">
        <v>249</v>
      </c>
      <c r="J56"/>
      <c r="K56"/>
    </row>
    <row r="57" spans="2:12" x14ac:dyDescent="0.2">
      <c r="B57" s="10" t="s">
        <v>198</v>
      </c>
      <c r="C57" s="11" t="s">
        <v>229</v>
      </c>
      <c r="D57" t="s">
        <v>225</v>
      </c>
      <c r="H57"/>
      <c r="J57"/>
      <c r="K57"/>
      <c r="L57" s="1"/>
    </row>
    <row r="58" spans="2:12" x14ac:dyDescent="0.2">
      <c r="B58" s="9">
        <f>B60+B68+B76+B84</f>
        <v>12</v>
      </c>
      <c r="C58" s="11" t="s">
        <v>229</v>
      </c>
      <c r="D58" t="s">
        <v>81</v>
      </c>
    </row>
    <row r="59" spans="2:12" x14ac:dyDescent="0.2">
      <c r="B59" s="10" t="s">
        <v>29</v>
      </c>
      <c r="C59" s="11" t="s">
        <v>229</v>
      </c>
      <c r="D59" t="s">
        <v>12</v>
      </c>
      <c r="F59" s="13" t="s">
        <v>25</v>
      </c>
      <c r="G59" s="14"/>
      <c r="H59" s="10"/>
      <c r="J59" s="10"/>
      <c r="K59" s="10"/>
    </row>
    <row r="60" spans="2:12" x14ac:dyDescent="0.2">
      <c r="B60" s="10">
        <f>COUNTA( D64:D66)</f>
        <v>0</v>
      </c>
      <c r="C60" s="11" t="s">
        <v>229</v>
      </c>
      <c r="D60" t="s">
        <v>226</v>
      </c>
      <c r="F60" s="10">
        <f>COUNTA( H60:H72)</f>
        <v>13</v>
      </c>
      <c r="G60" s="11"/>
      <c r="H60" s="26" t="s">
        <v>161</v>
      </c>
      <c r="J60"/>
      <c r="K60"/>
      <c r="L60"/>
    </row>
    <row r="61" spans="2:12" x14ac:dyDescent="0.2">
      <c r="B61" s="10"/>
      <c r="C61" s="11" t="s">
        <v>229</v>
      </c>
      <c r="D61" s="29" t="s">
        <v>82</v>
      </c>
      <c r="F61" s="8"/>
      <c r="G61" s="11"/>
      <c r="H61" s="26" t="s">
        <v>162</v>
      </c>
      <c r="J61"/>
      <c r="K61"/>
    </row>
    <row r="62" spans="2:12" x14ac:dyDescent="0.2">
      <c r="B62" s="17"/>
      <c r="C62" s="11" t="s">
        <v>229</v>
      </c>
      <c r="D62" t="s">
        <v>227</v>
      </c>
      <c r="F62" s="8"/>
      <c r="G62" s="11"/>
      <c r="H62" s="26" t="s">
        <v>163</v>
      </c>
      <c r="J62"/>
      <c r="K62"/>
    </row>
    <row r="63" spans="2:12" x14ac:dyDescent="0.2">
      <c r="B63" s="10"/>
      <c r="C63" s="11" t="s">
        <v>229</v>
      </c>
      <c r="D63" t="s">
        <v>228</v>
      </c>
      <c r="F63" s="8"/>
      <c r="G63" s="11"/>
      <c r="H63" s="26" t="s">
        <v>164</v>
      </c>
      <c r="J63"/>
      <c r="K63"/>
    </row>
    <row r="64" spans="2:12" x14ac:dyDescent="0.2">
      <c r="C64" s="6"/>
      <c r="D64"/>
      <c r="F64" s="8"/>
      <c r="G64" s="11"/>
      <c r="H64" s="26" t="s">
        <v>165</v>
      </c>
      <c r="J64"/>
      <c r="K64"/>
    </row>
    <row r="65" spans="2:11" x14ac:dyDescent="0.2">
      <c r="C65" s="6"/>
      <c r="D65"/>
      <c r="F65" s="8"/>
      <c r="G65" s="11"/>
      <c r="H65" s="26" t="s">
        <v>166</v>
      </c>
      <c r="J65"/>
      <c r="K65"/>
    </row>
    <row r="66" spans="2:11" x14ac:dyDescent="0.2">
      <c r="C66" s="6"/>
      <c r="F66" s="8"/>
      <c r="G66" s="11"/>
      <c r="H66" s="26" t="s">
        <v>167</v>
      </c>
      <c r="J66"/>
      <c r="K66"/>
    </row>
    <row r="67" spans="2:11" x14ac:dyDescent="0.2">
      <c r="B67" s="10" t="s">
        <v>33</v>
      </c>
      <c r="C67" s="11"/>
      <c r="D67" s="27"/>
      <c r="F67" s="8"/>
      <c r="G67" s="11"/>
      <c r="H67" s="26" t="s">
        <v>168</v>
      </c>
      <c r="J67"/>
      <c r="K67"/>
    </row>
    <row r="68" spans="2:11" x14ac:dyDescent="0.2">
      <c r="B68" s="10">
        <f>COUNTA( D68:D74)</f>
        <v>5</v>
      </c>
      <c r="C68" s="11" t="s">
        <v>229</v>
      </c>
      <c r="D68" s="27" t="s">
        <v>184</v>
      </c>
      <c r="F68" s="8"/>
      <c r="G68" s="11"/>
      <c r="H68" s="26" t="s">
        <v>169</v>
      </c>
      <c r="J68"/>
      <c r="K68"/>
    </row>
    <row r="69" spans="2:11" x14ac:dyDescent="0.2">
      <c r="B69" s="10"/>
      <c r="C69" s="11" t="s">
        <v>229</v>
      </c>
      <c r="D69" s="27" t="s">
        <v>117</v>
      </c>
      <c r="F69" s="10"/>
      <c r="G69" s="11"/>
      <c r="H69" s="26" t="s">
        <v>221</v>
      </c>
      <c r="J69" s="12"/>
      <c r="K69" s="12"/>
    </row>
    <row r="70" spans="2:11" x14ac:dyDescent="0.2">
      <c r="B70" s="10"/>
      <c r="C70" s="11"/>
      <c r="D70"/>
      <c r="H70" t="s">
        <v>250</v>
      </c>
    </row>
    <row r="71" spans="2:11" x14ac:dyDescent="0.2">
      <c r="B71" s="17" t="s">
        <v>193</v>
      </c>
      <c r="C71" s="11" t="s">
        <v>230</v>
      </c>
      <c r="D71" s="27" t="s">
        <v>17</v>
      </c>
      <c r="H71" t="s">
        <v>251</v>
      </c>
      <c r="K71"/>
    </row>
    <row r="72" spans="2:11" x14ac:dyDescent="0.2">
      <c r="B72" s="10"/>
      <c r="C72" s="11" t="s">
        <v>230</v>
      </c>
      <c r="D72" s="27" t="s">
        <v>62</v>
      </c>
      <c r="H72" t="s">
        <v>252</v>
      </c>
    </row>
    <row r="73" spans="2:11" x14ac:dyDescent="0.2">
      <c r="B73" s="17"/>
      <c r="C73" s="11" t="s">
        <v>230</v>
      </c>
      <c r="D73" s="27" t="s">
        <v>220</v>
      </c>
    </row>
    <row r="74" spans="2:11" x14ac:dyDescent="0.2">
      <c r="B74" s="10"/>
      <c r="C74" s="11"/>
      <c r="D74" s="16"/>
      <c r="F74" s="13" t="s">
        <v>34</v>
      </c>
      <c r="G74" s="14"/>
      <c r="H74" s="10"/>
      <c r="J74" s="10"/>
      <c r="K74" s="10"/>
    </row>
    <row r="75" spans="2:11" x14ac:dyDescent="0.2">
      <c r="B75" s="10" t="s">
        <v>40</v>
      </c>
      <c r="C75" s="11" t="s">
        <v>230</v>
      </c>
      <c r="D75" t="s">
        <v>225</v>
      </c>
      <c r="F75" s="10" t="s">
        <v>120</v>
      </c>
      <c r="G75" s="11"/>
      <c r="H75" s="27" t="s">
        <v>215</v>
      </c>
    </row>
    <row r="76" spans="2:11" x14ac:dyDescent="0.2">
      <c r="B76" s="10">
        <f>COUNTA( D76:D82)</f>
        <v>5</v>
      </c>
      <c r="C76" s="11" t="s">
        <v>230</v>
      </c>
      <c r="D76" t="s">
        <v>81</v>
      </c>
      <c r="F76" s="10">
        <f>COUNTA( H75:H82)</f>
        <v>8</v>
      </c>
      <c r="G76" s="11"/>
      <c r="H76" s="27" t="s">
        <v>170</v>
      </c>
      <c r="J76"/>
      <c r="K76"/>
    </row>
    <row r="77" spans="2:11" x14ac:dyDescent="0.2">
      <c r="B77" s="10"/>
      <c r="C77" s="11" t="s">
        <v>230</v>
      </c>
      <c r="D77" t="s">
        <v>12</v>
      </c>
      <c r="F77" s="10"/>
      <c r="G77" s="11"/>
      <c r="H77" t="s">
        <v>171</v>
      </c>
      <c r="J77"/>
      <c r="K77"/>
    </row>
    <row r="78" spans="2:11" x14ac:dyDescent="0.2">
      <c r="B78" s="10"/>
      <c r="C78" s="11" t="s">
        <v>230</v>
      </c>
      <c r="D78" t="s">
        <v>226</v>
      </c>
      <c r="F78" s="10"/>
      <c r="G78" s="11"/>
      <c r="H78" s="27" t="s">
        <v>172</v>
      </c>
      <c r="J78"/>
      <c r="K78"/>
    </row>
    <row r="79" spans="2:11" x14ac:dyDescent="0.2">
      <c r="B79" s="10"/>
      <c r="C79" s="11" t="s">
        <v>230</v>
      </c>
      <c r="D79" s="29" t="s">
        <v>82</v>
      </c>
      <c r="F79" s="10"/>
      <c r="G79" s="11"/>
      <c r="H79" s="27" t="s">
        <v>173</v>
      </c>
      <c r="J79"/>
      <c r="K79"/>
    </row>
    <row r="80" spans="2:11" x14ac:dyDescent="0.2">
      <c r="B80" s="10"/>
      <c r="C80" s="11" t="s">
        <v>230</v>
      </c>
      <c r="D80" t="s">
        <v>227</v>
      </c>
      <c r="F80" s="10"/>
      <c r="G80" s="11"/>
      <c r="H80" s="27" t="s">
        <v>174</v>
      </c>
      <c r="J80"/>
      <c r="K80"/>
    </row>
    <row r="81" spans="1:12" x14ac:dyDescent="0.2">
      <c r="B81" s="10"/>
      <c r="C81" s="11"/>
      <c r="D81"/>
      <c r="H81" s="27" t="s">
        <v>175</v>
      </c>
      <c r="J81"/>
      <c r="K81"/>
    </row>
    <row r="82" spans="1:12" x14ac:dyDescent="0.2">
      <c r="B82" s="10"/>
      <c r="C82" s="11"/>
      <c r="D82" s="9"/>
      <c r="H82" s="27" t="s">
        <v>222</v>
      </c>
    </row>
    <row r="83" spans="1:12" x14ac:dyDescent="0.2">
      <c r="B83" s="10" t="s">
        <v>44</v>
      </c>
      <c r="C83" s="11"/>
      <c r="D83" s="15"/>
      <c r="F83" s="8" t="s">
        <v>121</v>
      </c>
      <c r="G83" s="11"/>
      <c r="H83" t="s">
        <v>232</v>
      </c>
      <c r="J83"/>
      <c r="K83"/>
    </row>
    <row r="84" spans="1:12" x14ac:dyDescent="0.2">
      <c r="B84" s="10">
        <f>COUNTA( D84:D90)</f>
        <v>2</v>
      </c>
      <c r="C84" s="11" t="s">
        <v>231</v>
      </c>
      <c r="D84" s="27" t="s">
        <v>23</v>
      </c>
      <c r="F84" s="10">
        <f>COUNTA( H83:H89)</f>
        <v>3</v>
      </c>
      <c r="G84" s="11"/>
      <c r="H84" t="s">
        <v>233</v>
      </c>
      <c r="J84"/>
      <c r="K84"/>
    </row>
    <row r="85" spans="1:12" x14ac:dyDescent="0.2">
      <c r="B85" s="10"/>
      <c r="C85" s="11" t="s">
        <v>231</v>
      </c>
      <c r="D85" s="27" t="s">
        <v>63</v>
      </c>
      <c r="F85" s="10"/>
      <c r="G85" s="11"/>
      <c r="H85" t="s">
        <v>234</v>
      </c>
      <c r="J85"/>
      <c r="K85"/>
    </row>
    <row r="86" spans="1:12" x14ac:dyDescent="0.2">
      <c r="B86" s="10"/>
      <c r="C86" s="11"/>
      <c r="D86"/>
      <c r="F86" s="10"/>
      <c r="G86" s="11"/>
      <c r="H86"/>
      <c r="J86"/>
      <c r="K86"/>
      <c r="L86"/>
    </row>
    <row r="87" spans="1:12" x14ac:dyDescent="0.2">
      <c r="B87" s="17"/>
      <c r="C87" s="11"/>
      <c r="D87"/>
      <c r="F87" s="10"/>
      <c r="G87" s="11"/>
      <c r="H87"/>
      <c r="J87"/>
      <c r="K87"/>
    </row>
    <row r="88" spans="1:12" x14ac:dyDescent="0.2">
      <c r="B88" s="10"/>
      <c r="C88" s="11"/>
      <c r="D88"/>
      <c r="H88"/>
      <c r="J88"/>
      <c r="K88"/>
    </row>
    <row r="89" spans="1:12" s="9" customFormat="1" x14ac:dyDescent="0.2">
      <c r="A89" s="6"/>
      <c r="B89" s="10"/>
      <c r="C89" s="11"/>
      <c r="D89"/>
      <c r="F89" s="6"/>
      <c r="G89" s="6"/>
      <c r="H89"/>
      <c r="J89"/>
      <c r="K89"/>
    </row>
    <row r="90" spans="1:12" s="9" customFormat="1" x14ac:dyDescent="0.2">
      <c r="A90" s="6"/>
    </row>
    <row r="91" spans="1:12" s="9" customFormat="1" x14ac:dyDescent="0.2">
      <c r="A91" s="6"/>
      <c r="B91" s="9" t="s">
        <v>159</v>
      </c>
      <c r="F91" s="13" t="s">
        <v>125</v>
      </c>
      <c r="G91" s="14"/>
      <c r="H91" s="10"/>
      <c r="J91" s="10"/>
      <c r="K91" s="10"/>
    </row>
    <row r="92" spans="1:12" s="9" customFormat="1" x14ac:dyDescent="0.2">
      <c r="A92" s="6"/>
      <c r="F92" s="10">
        <f>COUNTA( H92:H101)</f>
        <v>8</v>
      </c>
      <c r="G92" s="11"/>
      <c r="H92" s="27" t="s">
        <v>176</v>
      </c>
      <c r="J92"/>
      <c r="K92"/>
    </row>
    <row r="93" spans="1:12" s="9" customFormat="1" x14ac:dyDescent="0.2">
      <c r="A93" s="6"/>
      <c r="F93" s="10"/>
      <c r="G93" s="11"/>
      <c r="H93" s="27" t="s">
        <v>177</v>
      </c>
      <c r="J93"/>
      <c r="K93"/>
    </row>
    <row r="94" spans="1:12" s="9" customFormat="1" x14ac:dyDescent="0.2">
      <c r="A94" s="6"/>
      <c r="F94" s="10"/>
      <c r="G94" s="11"/>
      <c r="H94" s="27" t="s">
        <v>178</v>
      </c>
      <c r="J94"/>
      <c r="K94"/>
    </row>
    <row r="95" spans="1:12" s="9" customFormat="1" x14ac:dyDescent="0.2">
      <c r="A95" s="6"/>
      <c r="F95" s="10"/>
      <c r="G95" s="11"/>
      <c r="H95" s="27" t="s">
        <v>179</v>
      </c>
      <c r="J95"/>
      <c r="K95"/>
    </row>
    <row r="96" spans="1:12" s="9" customFormat="1" x14ac:dyDescent="0.2">
      <c r="A96" s="6"/>
      <c r="F96" s="10"/>
      <c r="G96" s="11"/>
      <c r="H96" s="27" t="s">
        <v>203</v>
      </c>
      <c r="J96"/>
      <c r="K96"/>
    </row>
    <row r="97" spans="1:11" x14ac:dyDescent="0.2">
      <c r="E97" s="9"/>
      <c r="F97" s="10"/>
      <c r="G97" s="11"/>
      <c r="H97" s="27" t="s">
        <v>223</v>
      </c>
      <c r="J97"/>
      <c r="K97"/>
    </row>
    <row r="98" spans="1:11" x14ac:dyDescent="0.2">
      <c r="D98" s="6">
        <f>COUNTA(D8:D97)</f>
        <v>55</v>
      </c>
      <c r="G98" s="19"/>
      <c r="H98" s="6">
        <f>COUNTA(H6:H97)</f>
        <v>62</v>
      </c>
      <c r="J98"/>
      <c r="K98"/>
    </row>
    <row r="99" spans="1:11" x14ac:dyDescent="0.2">
      <c r="H99" s="6">
        <f>D98+H98</f>
        <v>117</v>
      </c>
    </row>
    <row r="102" spans="1:11" s="9" customFormat="1" x14ac:dyDescent="0.2">
      <c r="A102" s="6"/>
      <c r="E102" s="6"/>
    </row>
    <row r="103" spans="1:11" s="9" customFormat="1" x14ac:dyDescent="0.2">
      <c r="A103" s="6"/>
      <c r="D103" s="9">
        <v>2023</v>
      </c>
    </row>
    <row r="104" spans="1:11" s="9" customFormat="1" x14ac:dyDescent="0.2">
      <c r="A104" s="6"/>
      <c r="D104" s="9" t="s">
        <v>204</v>
      </c>
    </row>
    <row r="105" spans="1:11" s="9" customFormat="1" x14ac:dyDescent="0.2">
      <c r="A105" s="6"/>
      <c r="C105">
        <v>8</v>
      </c>
      <c r="D105" t="s">
        <v>214</v>
      </c>
      <c r="E105"/>
    </row>
    <row r="106" spans="1:11" s="9" customFormat="1" x14ac:dyDescent="0.2">
      <c r="A106" s="6"/>
      <c r="C106">
        <v>6</v>
      </c>
      <c r="D106" t="s">
        <v>205</v>
      </c>
      <c r="E106"/>
    </row>
    <row r="107" spans="1:11" s="9" customFormat="1" x14ac:dyDescent="0.2">
      <c r="A107" s="6"/>
      <c r="C107">
        <v>11</v>
      </c>
      <c r="D107" t="s">
        <v>206</v>
      </c>
      <c r="E107"/>
    </row>
    <row r="108" spans="1:11" x14ac:dyDescent="0.2">
      <c r="C108">
        <v>6</v>
      </c>
      <c r="D108" t="s">
        <v>207</v>
      </c>
      <c r="E108"/>
      <c r="F108" s="9"/>
    </row>
    <row r="109" spans="1:11" s="9" customFormat="1" x14ac:dyDescent="0.2">
      <c r="A109" s="6"/>
      <c r="C109">
        <v>6</v>
      </c>
      <c r="D109" t="s">
        <v>208</v>
      </c>
      <c r="E109"/>
      <c r="F109" s="6"/>
    </row>
    <row r="110" spans="1:11" s="9" customFormat="1" x14ac:dyDescent="0.2">
      <c r="A110" s="6"/>
      <c r="C110">
        <v>2</v>
      </c>
      <c r="D110" t="s">
        <v>209</v>
      </c>
      <c r="E110"/>
    </row>
    <row r="111" spans="1:11" x14ac:dyDescent="0.2">
      <c r="C111">
        <v>6</v>
      </c>
      <c r="D111" t="s">
        <v>210</v>
      </c>
      <c r="E111"/>
    </row>
    <row r="112" spans="1:11" x14ac:dyDescent="0.2">
      <c r="C112">
        <v>11</v>
      </c>
      <c r="D112" t="s">
        <v>211</v>
      </c>
      <c r="E112"/>
    </row>
    <row r="113" spans="2:5" x14ac:dyDescent="0.2">
      <c r="C113">
        <v>5</v>
      </c>
      <c r="D113" t="s">
        <v>212</v>
      </c>
      <c r="E113"/>
    </row>
    <row r="114" spans="2:5" x14ac:dyDescent="0.2">
      <c r="C114"/>
      <c r="D114"/>
      <c r="E114"/>
    </row>
    <row r="115" spans="2:5" x14ac:dyDescent="0.2">
      <c r="B115" s="10"/>
      <c r="C115">
        <f>SUM(C105:C114)</f>
        <v>61</v>
      </c>
      <c r="D115" t="s">
        <v>213</v>
      </c>
      <c r="E115"/>
    </row>
    <row r="116" spans="2:5" x14ac:dyDescent="0.2">
      <c r="B116" s="9"/>
      <c r="C116" s="9"/>
      <c r="D116" s="23"/>
    </row>
    <row r="117" spans="2:5" x14ac:dyDescent="0.2">
      <c r="D117" s="21"/>
    </row>
    <row r="118" spans="2:5" x14ac:dyDescent="0.2">
      <c r="D118" s="21"/>
    </row>
    <row r="119" spans="2:5" x14ac:dyDescent="0.2">
      <c r="D119" s="21"/>
    </row>
    <row r="120" spans="2:5" x14ac:dyDescent="0.2">
      <c r="D120" s="21"/>
    </row>
    <row r="121" spans="2:5" x14ac:dyDescent="0.2">
      <c r="D121" s="21"/>
    </row>
    <row r="122" spans="2:5" x14ac:dyDescent="0.2">
      <c r="D122" s="21"/>
    </row>
    <row r="123" spans="2:5" x14ac:dyDescent="0.2">
      <c r="D123" s="21"/>
    </row>
    <row r="124" spans="2:5" x14ac:dyDescent="0.2">
      <c r="D124" s="21"/>
    </row>
    <row r="125" spans="2:5" x14ac:dyDescent="0.2">
      <c r="D125" s="21"/>
    </row>
  </sheetData>
  <sortState xmlns:xlrd2="http://schemas.microsoft.com/office/spreadsheetml/2017/richdata2" ref="G14:H27">
    <sortCondition ref="G14:G27"/>
  </sortState>
  <printOptions gridLines="1"/>
  <pageMargins left="2" right="0.5" top="0.5" bottom="0.5" header="0.5" footer="0.5"/>
  <pageSetup scale="64" fitToHeight="2" orientation="portrait" horizontalDpi="4294967292" verticalDpi="4294967292"/>
  <rowBreaks count="1" manualBreakCount="1">
    <brk id="73" min="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778E4-56BA-E349-A5AA-FA0B760AB02A}">
  <sheetPr>
    <tabColor theme="9"/>
  </sheetPr>
  <dimension ref="A1:L154"/>
  <sheetViews>
    <sheetView topLeftCell="A53" zoomScale="140" zoomScaleNormal="140" zoomScaleSheetLayoutView="100" zoomScalePageLayoutView="125" workbookViewId="0">
      <selection activeCell="H55" sqref="H55:J63"/>
    </sheetView>
  </sheetViews>
  <sheetFormatPr baseColWidth="10" defaultRowHeight="16" x14ac:dyDescent="0.2"/>
  <cols>
    <col min="1" max="1" width="10.83203125" style="6"/>
    <col min="2" max="2" width="21" style="6" customWidth="1"/>
    <col min="3" max="3" width="6.5" style="19" bestFit="1" customWidth="1"/>
    <col min="4" max="4" width="24.1640625" style="6" bestFit="1" customWidth="1"/>
    <col min="5" max="5" width="7.1640625" style="6" customWidth="1"/>
    <col min="6" max="6" width="17" style="6" bestFit="1" customWidth="1"/>
    <col min="7" max="7" width="6.5" style="6" bestFit="1" customWidth="1"/>
    <col min="8" max="8" width="27.6640625" style="6" bestFit="1" customWidth="1"/>
    <col min="9" max="9" width="4.83203125" style="6" customWidth="1"/>
    <col min="10" max="10" width="7.83203125" style="34" customWidth="1"/>
    <col min="11" max="11" width="19.1640625" style="6" bestFit="1" customWidth="1"/>
    <col min="12" max="12" width="74.5" style="6" customWidth="1"/>
    <col min="13" max="16384" width="10.83203125" style="6"/>
  </cols>
  <sheetData>
    <row r="1" spans="1:11" ht="19" thickBot="1" x14ac:dyDescent="0.25">
      <c r="B1" s="2" t="s">
        <v>160</v>
      </c>
      <c r="C1" s="3"/>
      <c r="D1" s="3"/>
      <c r="E1" s="4"/>
      <c r="F1" s="5"/>
      <c r="G1" s="5"/>
      <c r="H1" s="5"/>
      <c r="I1" s="25"/>
      <c r="J1" s="35"/>
      <c r="K1" s="25"/>
    </row>
    <row r="2" spans="1:11" x14ac:dyDescent="0.2">
      <c r="B2" s="7" t="s">
        <v>0</v>
      </c>
      <c r="C2" s="7"/>
      <c r="D2" s="7" t="s">
        <v>1</v>
      </c>
      <c r="F2" s="7" t="s">
        <v>0</v>
      </c>
      <c r="G2" s="7"/>
      <c r="H2" s="7" t="s">
        <v>1</v>
      </c>
      <c r="I2" s="20"/>
      <c r="K2" s="20" t="s">
        <v>147</v>
      </c>
    </row>
    <row r="3" spans="1:11" x14ac:dyDescent="0.2">
      <c r="B3" s="24" t="s">
        <v>126</v>
      </c>
      <c r="C3" s="8"/>
      <c r="D3" s="9"/>
      <c r="H3" s="20">
        <f ca="1">TODAY()</f>
        <v>45745</v>
      </c>
      <c r="I3" s="20"/>
      <c r="K3" s="20"/>
    </row>
    <row r="4" spans="1:11" ht="12" customHeight="1" x14ac:dyDescent="0.2">
      <c r="B4" s="10"/>
      <c r="C4" s="11"/>
      <c r="D4" s="12"/>
    </row>
    <row r="5" spans="1:11" x14ac:dyDescent="0.2">
      <c r="B5" s="13" t="s">
        <v>2</v>
      </c>
      <c r="C5" s="14" t="s">
        <v>3</v>
      </c>
      <c r="D5" s="8"/>
      <c r="F5" s="13" t="s">
        <v>49</v>
      </c>
      <c r="G5" s="14">
        <v>2023</v>
      </c>
      <c r="H5" s="8"/>
      <c r="K5" s="8">
        <f>COUNTA( K6:K137)</f>
        <v>0</v>
      </c>
    </row>
    <row r="6" spans="1:11" x14ac:dyDescent="0.2">
      <c r="B6" s="10"/>
      <c r="C6" s="14"/>
      <c r="F6" s="10" t="s">
        <v>3</v>
      </c>
      <c r="G6" s="38" t="s">
        <v>272</v>
      </c>
      <c r="H6" s="39" t="s">
        <v>39</v>
      </c>
      <c r="J6" s="34">
        <v>13.76</v>
      </c>
      <c r="K6" s="9"/>
    </row>
    <row r="7" spans="1:11" x14ac:dyDescent="0.2">
      <c r="B7" s="10"/>
      <c r="C7" s="14"/>
      <c r="F7" s="10">
        <f>COUNTA(H6:H23)</f>
        <v>13</v>
      </c>
      <c r="G7" s="6" t="s">
        <v>273</v>
      </c>
      <c r="H7" s="39" t="s">
        <v>111</v>
      </c>
      <c r="J7" s="36">
        <v>13.48</v>
      </c>
      <c r="K7"/>
    </row>
    <row r="8" spans="1:11" x14ac:dyDescent="0.2">
      <c r="B8" s="10">
        <f>COUNTA(D8:D19)</f>
        <v>11</v>
      </c>
      <c r="C8" s="10" t="s">
        <v>229</v>
      </c>
      <c r="D8" t="s">
        <v>236</v>
      </c>
      <c r="E8" s="6">
        <v>2</v>
      </c>
      <c r="G8" s="6" t="s">
        <v>273</v>
      </c>
      <c r="H8" s="40" t="s">
        <v>38</v>
      </c>
      <c r="J8" s="36">
        <v>12.83</v>
      </c>
      <c r="K8"/>
    </row>
    <row r="9" spans="1:11" x14ac:dyDescent="0.2">
      <c r="B9" s="10"/>
      <c r="C9" s="10" t="s">
        <v>229</v>
      </c>
      <c r="D9" t="s">
        <v>237</v>
      </c>
      <c r="E9" s="6">
        <v>2</v>
      </c>
      <c r="F9" s="31" t="s">
        <v>271</v>
      </c>
      <c r="G9" s="6" t="s">
        <v>273</v>
      </c>
      <c r="H9" s="39" t="s">
        <v>43</v>
      </c>
      <c r="J9" s="34">
        <v>12.93</v>
      </c>
      <c r="K9"/>
    </row>
    <row r="10" spans="1:11" x14ac:dyDescent="0.2">
      <c r="A10" s="6" t="s">
        <v>262</v>
      </c>
      <c r="B10" s="6" t="s">
        <v>303</v>
      </c>
      <c r="C10" s="10" t="s">
        <v>229</v>
      </c>
      <c r="D10" t="s">
        <v>238</v>
      </c>
      <c r="E10" s="6">
        <v>2</v>
      </c>
      <c r="F10" s="10"/>
      <c r="G10" s="11" t="s">
        <v>142</v>
      </c>
      <c r="H10" s="42" t="s">
        <v>183</v>
      </c>
      <c r="J10" s="34">
        <v>12.94</v>
      </c>
      <c r="K10"/>
    </row>
    <row r="11" spans="1:11" x14ac:dyDescent="0.2">
      <c r="A11" s="6" t="s">
        <v>261</v>
      </c>
      <c r="B11" s="10"/>
      <c r="C11" s="10" t="s">
        <v>229</v>
      </c>
      <c r="D11" t="s">
        <v>240</v>
      </c>
      <c r="E11" s="6">
        <v>2</v>
      </c>
      <c r="F11" s="6" t="s">
        <v>274</v>
      </c>
      <c r="G11" s="11" t="s">
        <v>142</v>
      </c>
      <c r="H11" s="43" t="s">
        <v>253</v>
      </c>
      <c r="J11" s="36"/>
      <c r="K11"/>
    </row>
    <row r="12" spans="1:11" x14ac:dyDescent="0.2">
      <c r="A12" s="6">
        <v>6</v>
      </c>
      <c r="B12" s="10"/>
      <c r="C12" s="10" t="s">
        <v>229</v>
      </c>
      <c r="D12" t="s">
        <v>241</v>
      </c>
      <c r="E12" s="6">
        <v>2</v>
      </c>
      <c r="F12" s="6" t="s">
        <v>275</v>
      </c>
      <c r="G12" s="11" t="s">
        <v>142</v>
      </c>
      <c r="H12" s="44" t="s">
        <v>114</v>
      </c>
      <c r="J12" s="36"/>
      <c r="K12"/>
    </row>
    <row r="13" spans="1:11" x14ac:dyDescent="0.2">
      <c r="A13" s="6">
        <v>6</v>
      </c>
      <c r="B13" s="10"/>
      <c r="C13" s="10">
        <v>2</v>
      </c>
      <c r="D13" t="s">
        <v>84</v>
      </c>
      <c r="E13" s="6">
        <v>2</v>
      </c>
      <c r="F13" s="11"/>
      <c r="G13" s="11" t="s">
        <v>142</v>
      </c>
      <c r="H13" s="44" t="s">
        <v>254</v>
      </c>
      <c r="K13" s="9"/>
    </row>
    <row r="14" spans="1:11" x14ac:dyDescent="0.2">
      <c r="A14" s="6">
        <v>6</v>
      </c>
      <c r="B14" s="18"/>
      <c r="F14" s="10"/>
      <c r="G14" s="11" t="s">
        <v>273</v>
      </c>
      <c r="H14" s="41" t="s">
        <v>46</v>
      </c>
      <c r="J14" s="36"/>
      <c r="K14"/>
    </row>
    <row r="15" spans="1:11" x14ac:dyDescent="0.2">
      <c r="B15" s="6" t="s">
        <v>304</v>
      </c>
      <c r="C15" s="10" t="s">
        <v>229</v>
      </c>
      <c r="D15" t="s">
        <v>235</v>
      </c>
      <c r="E15" s="6">
        <v>3</v>
      </c>
      <c r="F15" s="9"/>
      <c r="G15" s="11" t="s">
        <v>273</v>
      </c>
      <c r="H15" s="41" t="s">
        <v>47</v>
      </c>
      <c r="J15" s="36"/>
      <c r="K15"/>
    </row>
    <row r="16" spans="1:11" x14ac:dyDescent="0.2">
      <c r="C16" s="10" t="s">
        <v>229</v>
      </c>
      <c r="D16" t="s">
        <v>239</v>
      </c>
      <c r="E16" s="6">
        <v>3</v>
      </c>
      <c r="F16" s="9"/>
      <c r="G16" s="11" t="s">
        <v>273</v>
      </c>
      <c r="H16" s="41" t="s">
        <v>41</v>
      </c>
      <c r="J16" s="36"/>
      <c r="K16"/>
    </row>
    <row r="17" spans="1:11" x14ac:dyDescent="0.2">
      <c r="C17" s="8" t="s">
        <v>229</v>
      </c>
      <c r="D17" t="s">
        <v>242</v>
      </c>
      <c r="E17" s="6">
        <v>3</v>
      </c>
      <c r="F17" s="9"/>
      <c r="G17" s="11" t="s">
        <v>284</v>
      </c>
      <c r="H17" s="44" t="s">
        <v>255</v>
      </c>
      <c r="J17" s="36" t="s">
        <v>293</v>
      </c>
      <c r="K17"/>
    </row>
    <row r="18" spans="1:11" x14ac:dyDescent="0.2">
      <c r="C18" s="8" t="s">
        <v>229</v>
      </c>
      <c r="D18" t="s">
        <v>243</v>
      </c>
      <c r="E18" s="6">
        <v>3</v>
      </c>
      <c r="F18" s="9"/>
      <c r="G18" s="11" t="s">
        <v>142</v>
      </c>
      <c r="H18" s="44" t="s">
        <v>256</v>
      </c>
      <c r="J18" s="36" t="s">
        <v>292</v>
      </c>
      <c r="K18"/>
    </row>
    <row r="19" spans="1:11" x14ac:dyDescent="0.2">
      <c r="C19" s="8" t="s">
        <v>229</v>
      </c>
      <c r="D19" t="s">
        <v>244</v>
      </c>
      <c r="E19" s="6">
        <v>3</v>
      </c>
      <c r="F19" s="9"/>
      <c r="G19" s="11"/>
      <c r="H19"/>
      <c r="J19" s="36"/>
      <c r="K19"/>
    </row>
    <row r="20" spans="1:11" x14ac:dyDescent="0.2">
      <c r="B20" s="10">
        <f>COUNTA(D22:D27)</f>
        <v>6</v>
      </c>
      <c r="C20" s="8" t="s">
        <v>229</v>
      </c>
      <c r="D20" t="s">
        <v>245</v>
      </c>
      <c r="E20" s="6">
        <v>3</v>
      </c>
      <c r="F20" s="9"/>
      <c r="G20" s="11"/>
      <c r="H20"/>
      <c r="J20" s="36"/>
      <c r="K20"/>
    </row>
    <row r="21" spans="1:11" x14ac:dyDescent="0.2">
      <c r="F21" s="9"/>
      <c r="G21" s="11"/>
      <c r="H21"/>
      <c r="J21" s="36"/>
      <c r="K21"/>
    </row>
    <row r="22" spans="1:11" x14ac:dyDescent="0.2">
      <c r="B22" s="6" t="s">
        <v>120</v>
      </c>
      <c r="C22" s="10">
        <v>2</v>
      </c>
      <c r="D22" t="s">
        <v>138</v>
      </c>
      <c r="F22" s="9"/>
      <c r="G22" s="11"/>
      <c r="H22"/>
      <c r="J22" s="36"/>
      <c r="K22"/>
    </row>
    <row r="23" spans="1:11" x14ac:dyDescent="0.2">
      <c r="C23" s="10">
        <v>2</v>
      </c>
      <c r="D23" t="s">
        <v>246</v>
      </c>
      <c r="F23" s="9"/>
      <c r="G23" s="11"/>
      <c r="H23"/>
      <c r="J23" s="36"/>
      <c r="K23"/>
    </row>
    <row r="24" spans="1:11" x14ac:dyDescent="0.2">
      <c r="C24" s="10">
        <v>2</v>
      </c>
      <c r="D24" t="s">
        <v>85</v>
      </c>
      <c r="F24" s="9"/>
      <c r="G24" s="11"/>
      <c r="H24"/>
      <c r="J24" s="36"/>
      <c r="K24"/>
    </row>
    <row r="25" spans="1:11" x14ac:dyDescent="0.2">
      <c r="C25" s="10">
        <v>2</v>
      </c>
      <c r="D25" t="s">
        <v>247</v>
      </c>
      <c r="F25" s="13" t="s">
        <v>4</v>
      </c>
      <c r="G25" s="14"/>
      <c r="H25" s="8"/>
      <c r="J25" s="36"/>
      <c r="K25"/>
    </row>
    <row r="26" spans="1:11" x14ac:dyDescent="0.2">
      <c r="C26" s="10">
        <v>2</v>
      </c>
      <c r="D26" t="s">
        <v>89</v>
      </c>
      <c r="F26" s="10">
        <f>COUNTA(H26:H40)</f>
        <v>14</v>
      </c>
      <c r="G26" s="10"/>
      <c r="H26" s="44" t="s">
        <v>181</v>
      </c>
      <c r="J26" s="36">
        <v>14.49</v>
      </c>
      <c r="K26"/>
    </row>
    <row r="27" spans="1:11" x14ac:dyDescent="0.2">
      <c r="C27" s="10">
        <v>2</v>
      </c>
      <c r="D27" t="s">
        <v>248</v>
      </c>
      <c r="F27" s="31" t="s">
        <v>270</v>
      </c>
      <c r="H27" s="42" t="s">
        <v>182</v>
      </c>
      <c r="J27" s="36">
        <v>15.08</v>
      </c>
      <c r="K27"/>
    </row>
    <row r="28" spans="1:11" x14ac:dyDescent="0.2">
      <c r="F28" s="9" t="s">
        <v>120</v>
      </c>
      <c r="H28" s="42" t="s">
        <v>51</v>
      </c>
      <c r="J28" s="36">
        <v>14.52</v>
      </c>
      <c r="K28"/>
    </row>
    <row r="29" spans="1:11" x14ac:dyDescent="0.2">
      <c r="F29" s="6" t="s">
        <v>277</v>
      </c>
      <c r="G29" s="10"/>
      <c r="H29" s="47" t="s">
        <v>218</v>
      </c>
      <c r="J29">
        <v>15.11</v>
      </c>
      <c r="K29"/>
    </row>
    <row r="30" spans="1:11" x14ac:dyDescent="0.2">
      <c r="B30" s="6" t="s">
        <v>263</v>
      </c>
      <c r="F30" s="6" t="s">
        <v>280</v>
      </c>
      <c r="G30" s="10"/>
      <c r="H30" s="44" t="s">
        <v>53</v>
      </c>
      <c r="J30" s="36"/>
      <c r="K30"/>
    </row>
    <row r="31" spans="1:11" x14ac:dyDescent="0.2">
      <c r="B31" s="10"/>
      <c r="C31" s="11"/>
      <c r="D31"/>
      <c r="F31" s="8"/>
      <c r="G31" s="10"/>
      <c r="H31" s="44" t="s">
        <v>36</v>
      </c>
      <c r="J31">
        <v>13.94</v>
      </c>
      <c r="K31"/>
    </row>
    <row r="32" spans="1:11" x14ac:dyDescent="0.2">
      <c r="A32" s="6">
        <v>6</v>
      </c>
      <c r="B32" s="10">
        <f>COUNTA( D31:D36)</f>
        <v>5</v>
      </c>
      <c r="C32" s="10" t="s">
        <v>229</v>
      </c>
      <c r="D32" s="27" t="s">
        <v>191</v>
      </c>
      <c r="J32">
        <v>14.23</v>
      </c>
      <c r="K32"/>
    </row>
    <row r="33" spans="1:11" x14ac:dyDescent="0.2">
      <c r="B33" s="10" t="s">
        <v>257</v>
      </c>
      <c r="C33" s="10" t="s">
        <v>229</v>
      </c>
      <c r="D33" s="27" t="s">
        <v>217</v>
      </c>
      <c r="F33" s="17" t="s">
        <v>121</v>
      </c>
      <c r="G33" s="10"/>
      <c r="H33" s="41" t="s">
        <v>37</v>
      </c>
      <c r="J33" s="36"/>
      <c r="K33"/>
    </row>
    <row r="34" spans="1:11" x14ac:dyDescent="0.2">
      <c r="B34" s="10"/>
      <c r="C34" s="10" t="s">
        <v>229</v>
      </c>
      <c r="D34" s="27" t="s">
        <v>56</v>
      </c>
      <c r="F34" s="10"/>
      <c r="G34" s="10"/>
      <c r="H34" s="41" t="s">
        <v>32</v>
      </c>
      <c r="J34" s="36"/>
      <c r="K34"/>
    </row>
    <row r="35" spans="1:11" x14ac:dyDescent="0.2">
      <c r="B35" s="18"/>
      <c r="C35" s="10" t="s">
        <v>229</v>
      </c>
      <c r="D35" s="27" t="s">
        <v>57</v>
      </c>
      <c r="F35" s="8"/>
      <c r="H35" s="41" t="s">
        <v>224</v>
      </c>
      <c r="J35" s="36"/>
      <c r="K35"/>
    </row>
    <row r="36" spans="1:11" x14ac:dyDescent="0.2">
      <c r="B36" s="10"/>
      <c r="C36" s="10" t="s">
        <v>229</v>
      </c>
      <c r="D36" s="27" t="s">
        <v>192</v>
      </c>
      <c r="F36" s="10"/>
      <c r="G36" s="10"/>
      <c r="H36" s="41" t="s">
        <v>30</v>
      </c>
      <c r="J36" s="36"/>
      <c r="K36"/>
    </row>
    <row r="37" spans="1:11" x14ac:dyDescent="0.2">
      <c r="B37" s="10"/>
      <c r="C37" s="10"/>
      <c r="D37"/>
      <c r="F37" s="10"/>
      <c r="G37" s="10"/>
      <c r="H37" s="41" t="s">
        <v>35</v>
      </c>
    </row>
    <row r="38" spans="1:11" x14ac:dyDescent="0.2">
      <c r="A38" s="6">
        <v>5</v>
      </c>
      <c r="B38" s="10">
        <f>COUNTA(D38:D42)</f>
        <v>5</v>
      </c>
      <c r="C38" s="10" t="s">
        <v>230</v>
      </c>
      <c r="D38" s="28" t="s">
        <v>216</v>
      </c>
      <c r="F38" s="10"/>
      <c r="G38" s="10"/>
      <c r="H38" s="41" t="s">
        <v>31</v>
      </c>
      <c r="K38" s="8"/>
    </row>
    <row r="39" spans="1:11" x14ac:dyDescent="0.2">
      <c r="B39" s="10" t="s">
        <v>193</v>
      </c>
      <c r="C39" s="8" t="s">
        <v>230</v>
      </c>
      <c r="D39" s="28" t="s">
        <v>194</v>
      </c>
      <c r="F39" s="10"/>
      <c r="G39" s="10"/>
      <c r="H39" s="41" t="s">
        <v>144</v>
      </c>
      <c r="J39" s="36"/>
      <c r="K39"/>
    </row>
    <row r="40" spans="1:11" x14ac:dyDescent="0.2">
      <c r="C40" s="8" t="s">
        <v>230</v>
      </c>
      <c r="D40" s="27" t="s">
        <v>195</v>
      </c>
      <c r="F40" s="10"/>
      <c r="G40" s="10"/>
      <c r="H40" s="41" t="s">
        <v>70</v>
      </c>
      <c r="J40" s="36"/>
      <c r="K40"/>
    </row>
    <row r="41" spans="1:11" x14ac:dyDescent="0.2">
      <c r="C41" s="10" t="s">
        <v>230</v>
      </c>
      <c r="D41" s="27" t="s">
        <v>196</v>
      </c>
      <c r="F41" s="10"/>
      <c r="G41" s="10"/>
      <c r="J41" s="36"/>
      <c r="K41"/>
    </row>
    <row r="42" spans="1:11" x14ac:dyDescent="0.2">
      <c r="C42" s="10" t="s">
        <v>230</v>
      </c>
      <c r="D42" s="27" t="s">
        <v>197</v>
      </c>
      <c r="J42" s="36"/>
      <c r="K42"/>
    </row>
    <row r="43" spans="1:11" x14ac:dyDescent="0.2">
      <c r="B43" s="10"/>
      <c r="C43" s="10"/>
      <c r="J43" s="36"/>
      <c r="K43"/>
    </row>
    <row r="44" spans="1:11" x14ac:dyDescent="0.2">
      <c r="A44" s="6">
        <v>6</v>
      </c>
      <c r="B44" s="10">
        <f>COUNTA(D44:D50)</f>
        <v>7</v>
      </c>
      <c r="C44" s="10" t="s">
        <v>231</v>
      </c>
      <c r="D44" t="s">
        <v>185</v>
      </c>
      <c r="J44" s="36"/>
      <c r="K44"/>
    </row>
    <row r="45" spans="1:11" x14ac:dyDescent="0.2">
      <c r="B45" s="10" t="s">
        <v>121</v>
      </c>
      <c r="C45" s="10" t="s">
        <v>231</v>
      </c>
      <c r="D45" s="27" t="s">
        <v>186</v>
      </c>
      <c r="J45" s="36"/>
      <c r="K45"/>
    </row>
    <row r="46" spans="1:11" x14ac:dyDescent="0.2">
      <c r="C46" s="10" t="s">
        <v>231</v>
      </c>
      <c r="D46" s="27" t="s">
        <v>187</v>
      </c>
      <c r="F46" s="13" t="s">
        <v>19</v>
      </c>
      <c r="G46" s="14"/>
      <c r="H46" s="8"/>
      <c r="J46" s="36"/>
      <c r="K46"/>
    </row>
    <row r="47" spans="1:11" x14ac:dyDescent="0.2">
      <c r="B47" s="10"/>
      <c r="C47" s="10" t="s">
        <v>231</v>
      </c>
      <c r="D47" s="27" t="s">
        <v>188</v>
      </c>
      <c r="F47" s="8">
        <f>COUNTA(H47:H51)</f>
        <v>5</v>
      </c>
      <c r="G47" s="11"/>
      <c r="H47" s="26" t="s">
        <v>180</v>
      </c>
      <c r="J47" s="36"/>
      <c r="K47"/>
    </row>
    <row r="48" spans="1:11" x14ac:dyDescent="0.2">
      <c r="B48" s="10"/>
      <c r="C48" s="10" t="s">
        <v>231</v>
      </c>
      <c r="D48" s="27" t="s">
        <v>189</v>
      </c>
      <c r="F48" s="8"/>
      <c r="G48" s="11"/>
      <c r="H48" t="s">
        <v>128</v>
      </c>
      <c r="J48" s="36"/>
      <c r="K48"/>
    </row>
    <row r="49" spans="1:11" x14ac:dyDescent="0.2">
      <c r="B49" s="10"/>
      <c r="C49" s="10" t="s">
        <v>231</v>
      </c>
      <c r="D49" s="27" t="s">
        <v>190</v>
      </c>
      <c r="F49" s="17"/>
      <c r="G49" s="11"/>
      <c r="H49" t="s">
        <v>15</v>
      </c>
      <c r="J49" s="36"/>
      <c r="K49"/>
    </row>
    <row r="50" spans="1:11" x14ac:dyDescent="0.2">
      <c r="B50" s="10"/>
      <c r="C50" s="10" t="s">
        <v>231</v>
      </c>
      <c r="D50" s="16" t="s">
        <v>219</v>
      </c>
      <c r="F50" s="17"/>
      <c r="G50" s="11"/>
      <c r="H50" t="s">
        <v>287</v>
      </c>
      <c r="J50" s="36"/>
      <c r="K50"/>
    </row>
    <row r="51" spans="1:11" x14ac:dyDescent="0.2">
      <c r="B51" s="10" t="s">
        <v>258</v>
      </c>
      <c r="C51" s="6"/>
      <c r="F51" s="17"/>
      <c r="G51" s="11"/>
      <c r="H51" t="s">
        <v>249</v>
      </c>
      <c r="J51" s="36"/>
      <c r="K51"/>
    </row>
    <row r="52" spans="1:11" x14ac:dyDescent="0.2">
      <c r="B52" s="10" t="s">
        <v>259</v>
      </c>
      <c r="C52" s="11"/>
      <c r="D52" s="16"/>
      <c r="H52"/>
      <c r="J52" s="36"/>
      <c r="K52"/>
    </row>
    <row r="53" spans="1:11" x14ac:dyDescent="0.2">
      <c r="B53" s="10"/>
      <c r="C53" s="11"/>
      <c r="D53" s="16"/>
      <c r="J53" s="36"/>
      <c r="K53"/>
    </row>
    <row r="54" spans="1:11" x14ac:dyDescent="0.2">
      <c r="B54" s="13" t="s">
        <v>28</v>
      </c>
      <c r="C54" s="14">
        <v>2023</v>
      </c>
      <c r="D54" s="10" t="s">
        <v>285</v>
      </c>
      <c r="F54" s="13" t="s">
        <v>25</v>
      </c>
      <c r="G54" s="14">
        <v>2023</v>
      </c>
      <c r="H54" s="10"/>
      <c r="J54" s="36"/>
      <c r="K54"/>
    </row>
    <row r="55" spans="1:11" x14ac:dyDescent="0.2">
      <c r="B55" s="10">
        <f>COUNTA(D55:D63)</f>
        <v>9</v>
      </c>
      <c r="C55" s="10" t="s">
        <v>282</v>
      </c>
      <c r="D55" s="33" t="s">
        <v>288</v>
      </c>
      <c r="E55" s="34"/>
      <c r="F55" s="10">
        <f>COUNTA( H55:H67)</f>
        <v>13</v>
      </c>
      <c r="G55" s="11"/>
      <c r="H55" s="42" t="s">
        <v>161</v>
      </c>
      <c r="J55" s="45">
        <v>8.86</v>
      </c>
      <c r="K55" s="8"/>
    </row>
    <row r="56" spans="1:11" x14ac:dyDescent="0.2">
      <c r="A56" s="6" t="s">
        <v>260</v>
      </c>
      <c r="B56" s="9" t="s">
        <v>120</v>
      </c>
      <c r="C56" s="10" t="s">
        <v>282</v>
      </c>
      <c r="D56" t="s">
        <v>81</v>
      </c>
      <c r="E56" s="34"/>
      <c r="F56" s="8"/>
      <c r="G56" s="11"/>
      <c r="H56" s="42" t="s">
        <v>162</v>
      </c>
      <c r="J56" s="46">
        <v>8.85</v>
      </c>
      <c r="K56"/>
    </row>
    <row r="57" spans="1:11" x14ac:dyDescent="0.2">
      <c r="A57" s="6" t="s">
        <v>264</v>
      </c>
      <c r="B57" s="10"/>
      <c r="C57" s="10" t="s">
        <v>282</v>
      </c>
      <c r="D57" t="s">
        <v>12</v>
      </c>
      <c r="E57" s="34"/>
      <c r="F57" s="32" t="s">
        <v>269</v>
      </c>
      <c r="G57" s="11"/>
      <c r="H57" s="42" t="s">
        <v>163</v>
      </c>
      <c r="J57" s="36">
        <v>9.41</v>
      </c>
      <c r="K57"/>
    </row>
    <row r="58" spans="1:11" x14ac:dyDescent="0.2">
      <c r="B58" s="10"/>
      <c r="C58" s="10" t="s">
        <v>282</v>
      </c>
      <c r="D58" t="s">
        <v>226</v>
      </c>
      <c r="E58" s="34"/>
      <c r="F58" s="8"/>
      <c r="G58" s="11"/>
      <c r="H58" s="42" t="s">
        <v>164</v>
      </c>
      <c r="J58" s="36">
        <v>9.98</v>
      </c>
      <c r="K58"/>
    </row>
    <row r="59" spans="1:11" x14ac:dyDescent="0.2">
      <c r="B59" s="10" t="s">
        <v>281</v>
      </c>
      <c r="C59" s="10" t="s">
        <v>282</v>
      </c>
      <c r="D59" s="29" t="s">
        <v>82</v>
      </c>
      <c r="E59" s="34"/>
      <c r="F59" s="8"/>
      <c r="G59" s="6" t="s">
        <v>141</v>
      </c>
      <c r="H59" s="41" t="s">
        <v>165</v>
      </c>
      <c r="J59" s="36">
        <v>9.9499999999999993</v>
      </c>
      <c r="K59"/>
    </row>
    <row r="60" spans="1:11" x14ac:dyDescent="0.2">
      <c r="B60" s="17"/>
      <c r="C60" s="10" t="s">
        <v>289</v>
      </c>
      <c r="D60" s="33" t="s">
        <v>290</v>
      </c>
      <c r="E60" s="34"/>
      <c r="F60" s="6" t="s">
        <v>277</v>
      </c>
      <c r="G60" s="6" t="s">
        <v>141</v>
      </c>
      <c r="H60" s="41" t="s">
        <v>166</v>
      </c>
      <c r="J60" s="36">
        <v>10.24</v>
      </c>
      <c r="K60"/>
    </row>
    <row r="61" spans="1:11" x14ac:dyDescent="0.2">
      <c r="B61" s="10"/>
      <c r="C61" s="48" t="s">
        <v>282</v>
      </c>
      <c r="D61" t="s">
        <v>228</v>
      </c>
      <c r="E61" s="34"/>
      <c r="F61" s="6" t="s">
        <v>280</v>
      </c>
      <c r="G61" s="6" t="s">
        <v>141</v>
      </c>
      <c r="H61" s="41" t="s">
        <v>167</v>
      </c>
      <c r="J61" s="36">
        <v>10.08</v>
      </c>
      <c r="K61"/>
    </row>
    <row r="62" spans="1:11" x14ac:dyDescent="0.2">
      <c r="C62" s="10" t="s">
        <v>142</v>
      </c>
      <c r="D62" s="27" t="s">
        <v>184</v>
      </c>
      <c r="E62" s="34">
        <v>12.4</v>
      </c>
      <c r="F62" s="8"/>
      <c r="G62" s="11" t="s">
        <v>279</v>
      </c>
      <c r="H62" s="42" t="s">
        <v>168</v>
      </c>
      <c r="J62" s="36">
        <v>9.5399999999999991</v>
      </c>
      <c r="K62"/>
    </row>
    <row r="63" spans="1:11" x14ac:dyDescent="0.2">
      <c r="C63" s="10" t="s">
        <v>284</v>
      </c>
      <c r="D63" s="27" t="s">
        <v>117</v>
      </c>
      <c r="E63" s="34">
        <v>12.14</v>
      </c>
      <c r="F63" s="8"/>
      <c r="G63" s="6" t="s">
        <v>141</v>
      </c>
      <c r="H63" s="41" t="s">
        <v>169</v>
      </c>
      <c r="J63" s="36">
        <v>9.77</v>
      </c>
      <c r="K63"/>
    </row>
    <row r="64" spans="1:11" x14ac:dyDescent="0.2">
      <c r="C64" s="9"/>
      <c r="E64" s="34"/>
      <c r="F64" s="10"/>
      <c r="G64" s="6" t="s">
        <v>141</v>
      </c>
      <c r="H64" s="41" t="s">
        <v>221</v>
      </c>
      <c r="J64" s="36"/>
      <c r="K64"/>
    </row>
    <row r="65" spans="1:12" x14ac:dyDescent="0.2">
      <c r="B65" s="10">
        <f>COUNTA(D65:D73)</f>
        <v>8</v>
      </c>
      <c r="C65" s="10" t="s">
        <v>276</v>
      </c>
      <c r="D65" s="27" t="s">
        <v>17</v>
      </c>
      <c r="E65" s="34">
        <v>11.55</v>
      </c>
      <c r="G65" s="6" t="s">
        <v>141</v>
      </c>
      <c r="H65" s="41" t="s">
        <v>250</v>
      </c>
      <c r="J65" s="36"/>
      <c r="K65"/>
      <c r="L65" s="1"/>
    </row>
    <row r="66" spans="1:12" x14ac:dyDescent="0.2">
      <c r="A66" s="6" t="s">
        <v>265</v>
      </c>
      <c r="B66" s="10"/>
      <c r="C66" s="10" t="s">
        <v>283</v>
      </c>
      <c r="D66" s="27" t="s">
        <v>62</v>
      </c>
      <c r="E66" s="34">
        <v>11.46</v>
      </c>
      <c r="H66" s="42" t="s">
        <v>251</v>
      </c>
    </row>
    <row r="67" spans="1:12" x14ac:dyDescent="0.2">
      <c r="B67" s="10" t="s">
        <v>257</v>
      </c>
      <c r="C67" s="10" t="s">
        <v>276</v>
      </c>
      <c r="D67" s="33" t="s">
        <v>291</v>
      </c>
      <c r="E67" s="34"/>
      <c r="H67" s="42" t="s">
        <v>252</v>
      </c>
      <c r="J67" s="37"/>
      <c r="K67" s="10"/>
    </row>
    <row r="68" spans="1:12" x14ac:dyDescent="0.2">
      <c r="B68" s="10"/>
      <c r="C68" s="10" t="s">
        <v>282</v>
      </c>
      <c r="D68" t="s">
        <v>81</v>
      </c>
      <c r="E68" s="34"/>
      <c r="J68" s="36"/>
      <c r="K68"/>
      <c r="L68"/>
    </row>
    <row r="69" spans="1:12" x14ac:dyDescent="0.2">
      <c r="A69" s="30" t="s">
        <v>266</v>
      </c>
      <c r="B69" s="17"/>
      <c r="C69" s="10" t="s">
        <v>282</v>
      </c>
      <c r="D69" t="s">
        <v>12</v>
      </c>
      <c r="E69" s="34"/>
      <c r="K69"/>
    </row>
    <row r="70" spans="1:12" x14ac:dyDescent="0.2">
      <c r="A70" s="57">
        <v>38935</v>
      </c>
      <c r="B70" s="10"/>
      <c r="C70" s="10" t="s">
        <v>282</v>
      </c>
      <c r="D70" t="s">
        <v>226</v>
      </c>
      <c r="E70" s="34"/>
      <c r="K70"/>
    </row>
    <row r="71" spans="1:12" x14ac:dyDescent="0.2">
      <c r="B71" s="17"/>
      <c r="C71" s="10" t="s">
        <v>282</v>
      </c>
      <c r="D71" s="29" t="s">
        <v>82</v>
      </c>
      <c r="E71" s="34"/>
      <c r="K71"/>
    </row>
    <row r="72" spans="1:12" x14ac:dyDescent="0.2">
      <c r="B72" s="10"/>
      <c r="C72" s="10" t="s">
        <v>284</v>
      </c>
      <c r="D72" s="33" t="s">
        <v>116</v>
      </c>
      <c r="E72" s="34"/>
      <c r="K72"/>
    </row>
    <row r="73" spans="1:12" x14ac:dyDescent="0.2">
      <c r="B73" s="10"/>
      <c r="C73" s="10"/>
      <c r="D73"/>
      <c r="E73" s="34"/>
      <c r="K73"/>
    </row>
    <row r="74" spans="1:12" x14ac:dyDescent="0.2">
      <c r="B74" s="10">
        <f>COUNTA(D74:D78)</f>
        <v>3</v>
      </c>
      <c r="C74" s="10" t="s">
        <v>283</v>
      </c>
      <c r="D74" s="27" t="s">
        <v>23</v>
      </c>
      <c r="E74" s="34">
        <v>10.84</v>
      </c>
      <c r="K74"/>
    </row>
    <row r="75" spans="1:12" x14ac:dyDescent="0.2">
      <c r="B75" s="10" t="s">
        <v>121</v>
      </c>
      <c r="C75" s="10" t="s">
        <v>283</v>
      </c>
      <c r="D75" s="27" t="s">
        <v>63</v>
      </c>
      <c r="E75" s="34">
        <v>10.98</v>
      </c>
      <c r="K75"/>
    </row>
    <row r="76" spans="1:12" x14ac:dyDescent="0.2">
      <c r="B76" s="10"/>
      <c r="C76" s="10" t="s">
        <v>284</v>
      </c>
      <c r="D76" s="27" t="s">
        <v>220</v>
      </c>
      <c r="E76" s="34"/>
      <c r="K76"/>
    </row>
    <row r="77" spans="1:12" x14ac:dyDescent="0.2">
      <c r="K77" s="12"/>
    </row>
    <row r="78" spans="1:12" x14ac:dyDescent="0.2">
      <c r="B78" s="10"/>
      <c r="C78" s="9"/>
      <c r="E78" s="34"/>
      <c r="F78" s="13" t="s">
        <v>34</v>
      </c>
      <c r="G78" s="14">
        <v>2023</v>
      </c>
      <c r="H78" s="10"/>
      <c r="J78" s="36"/>
    </row>
    <row r="79" spans="1:12" x14ac:dyDescent="0.2">
      <c r="B79" s="10"/>
      <c r="C79" s="14"/>
      <c r="D79" s="10"/>
      <c r="E79" s="34"/>
      <c r="F79" s="10" t="s">
        <v>120</v>
      </c>
      <c r="G79" s="11" t="s">
        <v>276</v>
      </c>
      <c r="H79" s="41" t="s">
        <v>215</v>
      </c>
      <c r="J79" s="36">
        <v>12.72</v>
      </c>
      <c r="K79"/>
    </row>
    <row r="80" spans="1:12" x14ac:dyDescent="0.2">
      <c r="B80" s="10"/>
      <c r="C80" s="1">
        <v>1</v>
      </c>
      <c r="D80" s="33" t="s">
        <v>225</v>
      </c>
      <c r="E80" s="55" t="s">
        <v>282</v>
      </c>
      <c r="F80" s="10">
        <f>COUNTA( H79:H90)</f>
        <v>11</v>
      </c>
      <c r="G80" s="11" t="s">
        <v>276</v>
      </c>
      <c r="H80" s="41" t="s">
        <v>170</v>
      </c>
      <c r="J80" s="36">
        <v>10.85</v>
      </c>
    </row>
    <row r="81" spans="1:12" x14ac:dyDescent="0.2">
      <c r="B81" s="9"/>
      <c r="C81" s="1">
        <v>1</v>
      </c>
      <c r="D81" s="33" t="s">
        <v>81</v>
      </c>
      <c r="E81" s="55" t="s">
        <v>282</v>
      </c>
      <c r="F81" s="31" t="s">
        <v>267</v>
      </c>
      <c r="G81" s="11" t="s">
        <v>276</v>
      </c>
      <c r="H81" s="41" t="s">
        <v>171</v>
      </c>
      <c r="J81" s="36">
        <v>11.83</v>
      </c>
    </row>
    <row r="82" spans="1:12" x14ac:dyDescent="0.2">
      <c r="B82" s="10"/>
      <c r="C82" s="1">
        <v>1</v>
      </c>
      <c r="D82" s="33" t="s">
        <v>12</v>
      </c>
      <c r="E82" s="55" t="s">
        <v>282</v>
      </c>
      <c r="F82" s="10"/>
      <c r="G82" s="11" t="s">
        <v>276</v>
      </c>
      <c r="H82" s="41" t="s">
        <v>172</v>
      </c>
      <c r="J82" s="36">
        <v>11.81</v>
      </c>
      <c r="K82" s="10"/>
    </row>
    <row r="83" spans="1:12" x14ac:dyDescent="0.2">
      <c r="B83" s="10"/>
      <c r="C83" s="1">
        <v>1</v>
      </c>
      <c r="D83" s="33" t="s">
        <v>226</v>
      </c>
      <c r="E83" s="10" t="s">
        <v>282</v>
      </c>
      <c r="F83" s="6" t="s">
        <v>277</v>
      </c>
      <c r="G83" s="11" t="s">
        <v>141</v>
      </c>
      <c r="H83" s="42" t="s">
        <v>173</v>
      </c>
      <c r="J83" s="36">
        <v>11.44</v>
      </c>
    </row>
    <row r="84" spans="1:12" x14ac:dyDescent="0.2">
      <c r="B84" s="10"/>
      <c r="C84" s="49">
        <v>1</v>
      </c>
      <c r="D84" s="53" t="s">
        <v>82</v>
      </c>
      <c r="E84" s="10" t="s">
        <v>282</v>
      </c>
      <c r="F84" s="6" t="s">
        <v>278</v>
      </c>
      <c r="G84" s="11" t="s">
        <v>141</v>
      </c>
      <c r="H84" s="42" t="s">
        <v>174</v>
      </c>
      <c r="J84" s="36">
        <v>11.77</v>
      </c>
      <c r="K84"/>
    </row>
    <row r="85" spans="1:12" x14ac:dyDescent="0.2">
      <c r="B85" s="17"/>
      <c r="C85" s="1">
        <v>1</v>
      </c>
      <c r="D85" s="33" t="s">
        <v>227</v>
      </c>
      <c r="E85" s="50" t="s">
        <v>296</v>
      </c>
      <c r="H85" s="42" t="s">
        <v>175</v>
      </c>
      <c r="J85" s="36">
        <v>11.83</v>
      </c>
      <c r="K85"/>
    </row>
    <row r="86" spans="1:12" x14ac:dyDescent="0.2">
      <c r="B86" s="10"/>
      <c r="C86" s="1">
        <v>1</v>
      </c>
      <c r="D86" s="33" t="s">
        <v>228</v>
      </c>
      <c r="E86" s="10" t="s">
        <v>282</v>
      </c>
      <c r="G86" s="6" t="s">
        <v>268</v>
      </c>
      <c r="H86" s="42" t="s">
        <v>222</v>
      </c>
      <c r="J86" s="37"/>
      <c r="K86"/>
    </row>
    <row r="87" spans="1:12" x14ac:dyDescent="0.2">
      <c r="F87" s="8"/>
      <c r="G87" s="11" t="s">
        <v>276</v>
      </c>
      <c r="H87" s="41" t="s">
        <v>232</v>
      </c>
      <c r="K87"/>
    </row>
    <row r="88" spans="1:12" x14ac:dyDescent="0.2">
      <c r="B88" s="6" t="s">
        <v>297</v>
      </c>
      <c r="C88" s="54">
        <v>2</v>
      </c>
      <c r="D88" s="33" t="s">
        <v>286</v>
      </c>
      <c r="E88" s="55" t="s">
        <v>276</v>
      </c>
      <c r="F88" s="10"/>
      <c r="G88" s="11" t="s">
        <v>276</v>
      </c>
      <c r="H88" s="41" t="s">
        <v>233</v>
      </c>
      <c r="K88"/>
    </row>
    <row r="89" spans="1:12" x14ac:dyDescent="0.2">
      <c r="C89" s="54">
        <v>2</v>
      </c>
      <c r="D89" s="33" t="s">
        <v>118</v>
      </c>
      <c r="E89" s="55" t="s">
        <v>276</v>
      </c>
      <c r="F89" s="10"/>
      <c r="G89" s="11" t="s">
        <v>268</v>
      </c>
      <c r="H89" s="44" t="s">
        <v>234</v>
      </c>
      <c r="K89"/>
    </row>
    <row r="90" spans="1:12" x14ac:dyDescent="0.2">
      <c r="B90" s="10" t="s">
        <v>298</v>
      </c>
      <c r="C90" s="56">
        <v>2</v>
      </c>
      <c r="D90" s="53" t="s">
        <v>294</v>
      </c>
      <c r="E90" s="55" t="s">
        <v>276</v>
      </c>
      <c r="F90" s="10"/>
      <c r="G90" s="11"/>
      <c r="H90"/>
    </row>
    <row r="91" spans="1:12" x14ac:dyDescent="0.2">
      <c r="B91" s="10"/>
      <c r="C91" s="54">
        <v>2</v>
      </c>
      <c r="D91" s="33" t="s">
        <v>13</v>
      </c>
      <c r="E91" s="55" t="s">
        <v>284</v>
      </c>
      <c r="F91" s="13" t="s">
        <v>125</v>
      </c>
      <c r="G91" s="14"/>
      <c r="H91" s="10"/>
      <c r="J91" s="37"/>
      <c r="K91"/>
    </row>
    <row r="92" spans="1:12" x14ac:dyDescent="0.2">
      <c r="B92" s="10"/>
      <c r="C92" s="1">
        <v>2</v>
      </c>
      <c r="D92" s="33" t="s">
        <v>295</v>
      </c>
      <c r="E92" s="10" t="s">
        <v>276</v>
      </c>
      <c r="F92" s="10">
        <f>COUNTA( H92:H130)</f>
        <v>8</v>
      </c>
      <c r="G92" s="11"/>
      <c r="H92" s="27" t="s">
        <v>176</v>
      </c>
      <c r="K92"/>
    </row>
    <row r="93" spans="1:12" x14ac:dyDescent="0.2">
      <c r="B93" s="10"/>
      <c r="C93" s="1">
        <v>2</v>
      </c>
      <c r="D93" s="33" t="s">
        <v>116</v>
      </c>
      <c r="E93" s="10" t="s">
        <v>284</v>
      </c>
      <c r="F93" s="10"/>
      <c r="G93" s="11"/>
      <c r="H93" s="27" t="s">
        <v>177</v>
      </c>
      <c r="J93" s="36"/>
      <c r="K93"/>
    </row>
    <row r="94" spans="1:12" x14ac:dyDescent="0.2">
      <c r="A94" s="30"/>
      <c r="B94" s="17"/>
      <c r="C94" s="10"/>
      <c r="D94">
        <f>COUNTA( D80:D93)</f>
        <v>13</v>
      </c>
      <c r="E94" s="10"/>
      <c r="F94" s="10"/>
      <c r="G94" s="11"/>
      <c r="H94" s="27" t="s">
        <v>178</v>
      </c>
      <c r="J94" s="36"/>
      <c r="K94"/>
      <c r="L94"/>
    </row>
    <row r="95" spans="1:12" x14ac:dyDescent="0.2">
      <c r="B95" s="10"/>
      <c r="C95" s="10"/>
      <c r="D95"/>
      <c r="F95" s="10"/>
      <c r="G95" s="11"/>
      <c r="H95" s="27" t="s">
        <v>179</v>
      </c>
      <c r="J95" s="36"/>
      <c r="K95"/>
    </row>
    <row r="96" spans="1:12" x14ac:dyDescent="0.2">
      <c r="B96" s="17"/>
      <c r="C96" s="51" t="s">
        <v>229</v>
      </c>
      <c r="D96" s="52" t="s">
        <v>184</v>
      </c>
      <c r="E96" s="27"/>
      <c r="F96" s="10"/>
      <c r="G96" s="11"/>
      <c r="H96" s="27" t="s">
        <v>203</v>
      </c>
      <c r="J96" s="36"/>
      <c r="K96"/>
    </row>
    <row r="97" spans="1:11" s="9" customFormat="1" x14ac:dyDescent="0.2">
      <c r="A97" s="6"/>
      <c r="B97" s="10"/>
      <c r="C97" s="51" t="s">
        <v>229</v>
      </c>
      <c r="D97" s="52" t="s">
        <v>117</v>
      </c>
      <c r="E97" s="27"/>
      <c r="F97" s="10"/>
      <c r="G97" s="11"/>
      <c r="H97" s="27" t="s">
        <v>223</v>
      </c>
      <c r="I97" s="6"/>
      <c r="J97" s="36"/>
      <c r="K97"/>
    </row>
    <row r="98" spans="1:11" s="9" customFormat="1" x14ac:dyDescent="0.2">
      <c r="A98" s="6"/>
      <c r="B98" s="10"/>
      <c r="C98" s="10"/>
      <c r="D98"/>
      <c r="F98" s="6"/>
      <c r="G98" s="6"/>
      <c r="H98" s="6"/>
      <c r="I98" s="6"/>
      <c r="J98" s="36"/>
    </row>
    <row r="99" spans="1:11" s="9" customFormat="1" x14ac:dyDescent="0.2">
      <c r="A99" s="6"/>
      <c r="B99" s="10"/>
      <c r="C99" s="51" t="s">
        <v>230</v>
      </c>
      <c r="D99" s="52" t="s">
        <v>17</v>
      </c>
      <c r="F99" s="6"/>
      <c r="G99" s="6"/>
      <c r="H99" s="6"/>
      <c r="I99" s="6"/>
      <c r="J99" s="34"/>
      <c r="K99" s="10"/>
    </row>
    <row r="100" spans="1:11" s="9" customFormat="1" x14ac:dyDescent="0.2">
      <c r="A100" s="6"/>
      <c r="B100" s="10"/>
      <c r="C100" s="51" t="s">
        <v>230</v>
      </c>
      <c r="D100" s="52" t="s">
        <v>62</v>
      </c>
      <c r="F100" s="6"/>
      <c r="G100" s="6"/>
      <c r="H100" s="6">
        <f>COUNTA(H6:H98)</f>
        <v>62</v>
      </c>
      <c r="I100" s="6"/>
      <c r="J100" s="36"/>
      <c r="K100"/>
    </row>
    <row r="101" spans="1:11" s="9" customFormat="1" x14ac:dyDescent="0.2">
      <c r="A101" s="6"/>
      <c r="B101" s="10"/>
      <c r="C101" s="51"/>
      <c r="D101" s="52"/>
      <c r="F101" s="6"/>
      <c r="G101" s="6"/>
      <c r="H101" s="6" t="e">
        <f>D92+H100</f>
        <v>#VALUE!</v>
      </c>
      <c r="I101" s="6"/>
      <c r="J101" s="36"/>
      <c r="K101"/>
    </row>
    <row r="102" spans="1:11" s="9" customFormat="1" x14ac:dyDescent="0.2">
      <c r="A102" s="6"/>
      <c r="B102" s="10"/>
      <c r="C102" s="51" t="s">
        <v>231</v>
      </c>
      <c r="D102" s="52" t="s">
        <v>23</v>
      </c>
      <c r="J102" s="36"/>
      <c r="K102"/>
    </row>
    <row r="103" spans="1:11" s="9" customFormat="1" x14ac:dyDescent="0.2">
      <c r="A103" s="6"/>
      <c r="C103" s="51" t="s">
        <v>231</v>
      </c>
      <c r="D103" s="52" t="s">
        <v>63</v>
      </c>
      <c r="J103" s="36"/>
      <c r="K103"/>
    </row>
    <row r="104" spans="1:11" s="9" customFormat="1" x14ac:dyDescent="0.2">
      <c r="A104" s="6"/>
      <c r="F104" s="6">
        <v>20</v>
      </c>
      <c r="G104" s="6" t="s">
        <v>300</v>
      </c>
      <c r="J104" s="36"/>
      <c r="K104"/>
    </row>
    <row r="105" spans="1:11" x14ac:dyDescent="0.2">
      <c r="D105" s="27" t="s">
        <v>220</v>
      </c>
      <c r="E105" s="9"/>
      <c r="F105" s="6">
        <f>F107+F116+F125</f>
        <v>20</v>
      </c>
      <c r="G105" s="6" t="s">
        <v>301</v>
      </c>
      <c r="J105" s="36"/>
      <c r="K105"/>
    </row>
    <row r="106" spans="1:11" x14ac:dyDescent="0.2">
      <c r="D106" s="27"/>
      <c r="E106" s="9"/>
      <c r="F106" s="6">
        <f>F104-F105</f>
        <v>0</v>
      </c>
      <c r="G106" s="6" t="s">
        <v>302</v>
      </c>
      <c r="J106" s="36"/>
      <c r="K106"/>
    </row>
    <row r="107" spans="1:11" x14ac:dyDescent="0.2">
      <c r="B107" s="6" t="s">
        <v>201</v>
      </c>
      <c r="C107" s="11" t="s">
        <v>229</v>
      </c>
      <c r="D107" s="27" t="s">
        <v>184</v>
      </c>
      <c r="E107" s="34">
        <v>12.4</v>
      </c>
      <c r="F107" s="6">
        <f>COUNTA( D107:D114)</f>
        <v>8</v>
      </c>
      <c r="G107" s="19"/>
      <c r="J107" s="36"/>
      <c r="K107"/>
    </row>
    <row r="108" spans="1:11" x14ac:dyDescent="0.2">
      <c r="C108" s="11" t="s">
        <v>229</v>
      </c>
      <c r="D108" s="27" t="s">
        <v>117</v>
      </c>
      <c r="E108" s="34">
        <v>12.14</v>
      </c>
      <c r="G108" s="19"/>
      <c r="J108" s="36"/>
      <c r="K108"/>
    </row>
    <row r="109" spans="1:11" x14ac:dyDescent="0.2">
      <c r="C109" s="1">
        <v>2</v>
      </c>
      <c r="D109" t="s">
        <v>286</v>
      </c>
      <c r="E109" s="10" t="s">
        <v>276</v>
      </c>
      <c r="G109" s="19"/>
      <c r="J109" s="36"/>
      <c r="K109"/>
    </row>
    <row r="110" spans="1:11" x14ac:dyDescent="0.2">
      <c r="C110" s="1">
        <v>2</v>
      </c>
      <c r="D110" t="s">
        <v>118</v>
      </c>
      <c r="E110" s="10" t="s">
        <v>276</v>
      </c>
      <c r="G110" s="19"/>
      <c r="J110" s="36"/>
      <c r="K110"/>
    </row>
    <row r="111" spans="1:11" x14ac:dyDescent="0.2">
      <c r="C111" s="49">
        <v>2</v>
      </c>
      <c r="D111" s="29" t="s">
        <v>294</v>
      </c>
      <c r="E111" s="10" t="s">
        <v>276</v>
      </c>
      <c r="G111" s="19"/>
      <c r="J111" s="36"/>
      <c r="K111"/>
    </row>
    <row r="112" spans="1:11" x14ac:dyDescent="0.2">
      <c r="C112" s="1">
        <v>2</v>
      </c>
      <c r="D112" t="s">
        <v>13</v>
      </c>
      <c r="E112" s="10" t="s">
        <v>284</v>
      </c>
      <c r="G112" s="19"/>
      <c r="J112" s="36"/>
      <c r="K112"/>
    </row>
    <row r="113" spans="2:11" x14ac:dyDescent="0.2">
      <c r="C113" s="49"/>
      <c r="D113" t="s">
        <v>116</v>
      </c>
      <c r="E113" s="10" t="s">
        <v>284</v>
      </c>
      <c r="G113" s="19"/>
      <c r="J113" s="36"/>
      <c r="K113"/>
    </row>
    <row r="114" spans="2:11" x14ac:dyDescent="0.2">
      <c r="C114" s="1">
        <v>2</v>
      </c>
      <c r="D114" t="s">
        <v>295</v>
      </c>
      <c r="E114" s="10" t="s">
        <v>276</v>
      </c>
      <c r="G114" s="19"/>
      <c r="J114" s="36"/>
      <c r="K114"/>
    </row>
    <row r="115" spans="2:11" x14ac:dyDescent="0.2">
      <c r="G115" s="19"/>
      <c r="J115" s="36"/>
      <c r="K115"/>
    </row>
    <row r="116" spans="2:11" x14ac:dyDescent="0.2">
      <c r="B116" s="6" t="s">
        <v>299</v>
      </c>
      <c r="C116" s="11" t="s">
        <v>230</v>
      </c>
      <c r="D116" s="27" t="s">
        <v>17</v>
      </c>
      <c r="E116" s="34">
        <v>11.55</v>
      </c>
      <c r="F116" s="6">
        <f>COUNTA( D116:D121)</f>
        <v>6</v>
      </c>
      <c r="G116" s="19"/>
      <c r="J116" s="36"/>
      <c r="K116"/>
    </row>
    <row r="117" spans="2:11" x14ac:dyDescent="0.2">
      <c r="C117" s="11" t="s">
        <v>230</v>
      </c>
      <c r="D117" s="27" t="s">
        <v>62</v>
      </c>
      <c r="E117" s="34">
        <v>11.46</v>
      </c>
      <c r="G117" s="19"/>
      <c r="J117" s="36"/>
      <c r="K117"/>
    </row>
    <row r="118" spans="2:11" x14ac:dyDescent="0.2">
      <c r="D118" s="27" t="s">
        <v>220</v>
      </c>
      <c r="E118" s="10" t="s">
        <v>282</v>
      </c>
      <c r="G118" s="19"/>
      <c r="J118" s="36"/>
      <c r="K118"/>
    </row>
    <row r="119" spans="2:11" x14ac:dyDescent="0.2">
      <c r="C119" s="1">
        <v>1</v>
      </c>
      <c r="D119" t="s">
        <v>226</v>
      </c>
      <c r="E119" s="10" t="s">
        <v>282</v>
      </c>
      <c r="G119" s="19"/>
      <c r="J119" s="36"/>
      <c r="K119"/>
    </row>
    <row r="120" spans="2:11" x14ac:dyDescent="0.2">
      <c r="C120" s="1"/>
      <c r="D120" t="s">
        <v>225</v>
      </c>
      <c r="E120" s="10" t="s">
        <v>282</v>
      </c>
      <c r="G120" s="19"/>
      <c r="J120" s="36"/>
      <c r="K120"/>
    </row>
    <row r="121" spans="2:11" x14ac:dyDescent="0.2">
      <c r="C121" s="1"/>
      <c r="D121" t="s">
        <v>12</v>
      </c>
      <c r="E121" s="10" t="s">
        <v>282</v>
      </c>
      <c r="G121" s="19"/>
      <c r="J121" s="36"/>
      <c r="K121"/>
    </row>
    <row r="122" spans="2:11" x14ac:dyDescent="0.2">
      <c r="C122" s="49"/>
      <c r="G122" s="19"/>
      <c r="J122" s="36"/>
      <c r="K122"/>
    </row>
    <row r="123" spans="2:11" x14ac:dyDescent="0.2">
      <c r="C123" s="6"/>
      <c r="G123" s="19"/>
      <c r="J123" s="36"/>
      <c r="K123"/>
    </row>
    <row r="124" spans="2:11" x14ac:dyDescent="0.2">
      <c r="G124" s="19"/>
      <c r="J124" s="36"/>
      <c r="K124"/>
    </row>
    <row r="125" spans="2:11" x14ac:dyDescent="0.2">
      <c r="B125" s="6" t="s">
        <v>200</v>
      </c>
      <c r="C125" s="11" t="s">
        <v>231</v>
      </c>
      <c r="D125" s="27" t="s">
        <v>23</v>
      </c>
      <c r="E125" s="34">
        <v>10.84</v>
      </c>
      <c r="F125" s="6">
        <f>COUNTA( D125:D131)</f>
        <v>6</v>
      </c>
      <c r="G125" s="19"/>
      <c r="J125" s="36"/>
      <c r="K125"/>
    </row>
    <row r="126" spans="2:11" x14ac:dyDescent="0.2">
      <c r="C126" s="11" t="s">
        <v>231</v>
      </c>
      <c r="D126" s="27" t="s">
        <v>63</v>
      </c>
      <c r="E126" s="34">
        <v>10.98</v>
      </c>
      <c r="G126" s="19"/>
      <c r="J126" s="36"/>
      <c r="K126"/>
    </row>
    <row r="127" spans="2:11" x14ac:dyDescent="0.2">
      <c r="C127" s="49">
        <v>1</v>
      </c>
      <c r="D127" s="29" t="s">
        <v>82</v>
      </c>
      <c r="E127" s="10" t="s">
        <v>282</v>
      </c>
      <c r="G127" s="19"/>
      <c r="J127" s="36"/>
      <c r="K127"/>
    </row>
    <row r="128" spans="2:11" x14ac:dyDescent="0.2">
      <c r="C128" s="1">
        <v>1</v>
      </c>
      <c r="D128" t="s">
        <v>227</v>
      </c>
      <c r="E128" s="50" t="s">
        <v>296</v>
      </c>
    </row>
    <row r="129" spans="1:10" x14ac:dyDescent="0.2">
      <c r="C129" s="1">
        <v>1</v>
      </c>
      <c r="D129" t="s">
        <v>228</v>
      </c>
      <c r="E129" s="10" t="s">
        <v>282</v>
      </c>
    </row>
    <row r="130" spans="1:10" x14ac:dyDescent="0.2">
      <c r="D130" t="s">
        <v>81</v>
      </c>
      <c r="E130" s="10" t="s">
        <v>282</v>
      </c>
    </row>
    <row r="131" spans="1:10" s="9" customFormat="1" x14ac:dyDescent="0.2">
      <c r="A131" s="6"/>
      <c r="E131" s="6"/>
      <c r="J131" s="34"/>
    </row>
    <row r="132" spans="1:10" s="9" customFormat="1" x14ac:dyDescent="0.2">
      <c r="A132" s="6"/>
      <c r="D132" s="9">
        <v>2023</v>
      </c>
      <c r="J132" s="34"/>
    </row>
    <row r="133" spans="1:10" s="9" customFormat="1" x14ac:dyDescent="0.2">
      <c r="A133" s="6"/>
      <c r="D133" s="9" t="s">
        <v>204</v>
      </c>
      <c r="J133" s="34"/>
    </row>
    <row r="134" spans="1:10" s="9" customFormat="1" x14ac:dyDescent="0.2">
      <c r="A134" s="6"/>
      <c r="C134">
        <v>8</v>
      </c>
      <c r="D134" t="s">
        <v>214</v>
      </c>
      <c r="E134"/>
      <c r="J134" s="34"/>
    </row>
    <row r="135" spans="1:10" s="9" customFormat="1" x14ac:dyDescent="0.2">
      <c r="A135" s="6"/>
      <c r="C135">
        <v>6</v>
      </c>
      <c r="D135" t="s">
        <v>205</v>
      </c>
      <c r="E135"/>
      <c r="J135" s="34"/>
    </row>
    <row r="136" spans="1:10" s="9" customFormat="1" x14ac:dyDescent="0.2">
      <c r="A136" s="6"/>
      <c r="C136">
        <v>11</v>
      </c>
      <c r="D136" t="s">
        <v>206</v>
      </c>
      <c r="E136"/>
      <c r="J136" s="34"/>
    </row>
    <row r="137" spans="1:10" x14ac:dyDescent="0.2">
      <c r="C137">
        <v>6</v>
      </c>
      <c r="D137" t="s">
        <v>207</v>
      </c>
      <c r="E137"/>
      <c r="F137" s="9"/>
    </row>
    <row r="138" spans="1:10" s="9" customFormat="1" x14ac:dyDescent="0.2">
      <c r="A138" s="6"/>
      <c r="C138">
        <v>6</v>
      </c>
      <c r="D138" t="s">
        <v>208</v>
      </c>
      <c r="E138"/>
      <c r="F138" s="6"/>
      <c r="J138" s="34"/>
    </row>
    <row r="139" spans="1:10" s="9" customFormat="1" x14ac:dyDescent="0.2">
      <c r="A139" s="6"/>
      <c r="C139">
        <v>2</v>
      </c>
      <c r="D139" t="s">
        <v>209</v>
      </c>
      <c r="E139"/>
      <c r="J139" s="34"/>
    </row>
    <row r="140" spans="1:10" x14ac:dyDescent="0.2">
      <c r="C140">
        <v>6</v>
      </c>
      <c r="D140" t="s">
        <v>210</v>
      </c>
      <c r="E140"/>
    </row>
    <row r="141" spans="1:10" x14ac:dyDescent="0.2">
      <c r="C141">
        <v>11</v>
      </c>
      <c r="D141" t="s">
        <v>211</v>
      </c>
      <c r="E141"/>
    </row>
    <row r="142" spans="1:10" x14ac:dyDescent="0.2">
      <c r="C142">
        <v>5</v>
      </c>
      <c r="D142" t="s">
        <v>212</v>
      </c>
      <c r="E142"/>
    </row>
    <row r="143" spans="1:10" x14ac:dyDescent="0.2">
      <c r="C143"/>
      <c r="D143"/>
      <c r="E143"/>
    </row>
    <row r="144" spans="1:10" x14ac:dyDescent="0.2">
      <c r="B144" s="10"/>
      <c r="C144">
        <f>SUM(C134:C143)</f>
        <v>61</v>
      </c>
      <c r="D144" t="s">
        <v>213</v>
      </c>
      <c r="E144"/>
    </row>
    <row r="145" spans="2:4" x14ac:dyDescent="0.2">
      <c r="B145" s="9"/>
      <c r="C145" s="9"/>
      <c r="D145" s="23"/>
    </row>
    <row r="146" spans="2:4" x14ac:dyDescent="0.2">
      <c r="D146" s="21"/>
    </row>
    <row r="147" spans="2:4" x14ac:dyDescent="0.2">
      <c r="D147" s="21"/>
    </row>
    <row r="148" spans="2:4" x14ac:dyDescent="0.2">
      <c r="D148" s="21"/>
    </row>
    <row r="149" spans="2:4" x14ac:dyDescent="0.2">
      <c r="D149" s="21"/>
    </row>
    <row r="150" spans="2:4" x14ac:dyDescent="0.2">
      <c r="D150" s="21"/>
    </row>
    <row r="151" spans="2:4" x14ac:dyDescent="0.2">
      <c r="D151" s="21"/>
    </row>
    <row r="152" spans="2:4" x14ac:dyDescent="0.2">
      <c r="D152" s="21"/>
    </row>
    <row r="153" spans="2:4" x14ac:dyDescent="0.2">
      <c r="D153" s="21"/>
    </row>
    <row r="154" spans="2:4" x14ac:dyDescent="0.2">
      <c r="D154" s="21"/>
    </row>
  </sheetData>
  <sortState xmlns:xlrd2="http://schemas.microsoft.com/office/spreadsheetml/2017/richdata2" ref="C80:D92">
    <sortCondition ref="C80:C92"/>
    <sortCondition ref="D80:D92"/>
  </sortState>
  <printOptions gridLines="1"/>
  <pageMargins left="1" right="0.5" top="0.5" bottom="0.5" header="0.5" footer="0.5"/>
  <pageSetup scale="53" fitToHeight="2" orientation="portrait" horizontalDpi="4294967292" verticalDpi="4294967292"/>
  <rowBreaks count="1" manualBreakCount="1">
    <brk id="76"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BA69C-A0CA-BE4B-A6D3-C773C5140940}">
  <sheetPr>
    <tabColor theme="3" tint="0.59999389629810485"/>
  </sheetPr>
  <dimension ref="A1:L114"/>
  <sheetViews>
    <sheetView topLeftCell="A51" zoomScale="140" zoomScaleNormal="140" zoomScaleSheetLayoutView="100" zoomScalePageLayoutView="125" workbookViewId="0">
      <selection activeCell="D67" sqref="D1:H1048576"/>
    </sheetView>
  </sheetViews>
  <sheetFormatPr baseColWidth="10" defaultRowHeight="16" x14ac:dyDescent="0.2"/>
  <cols>
    <col min="1" max="1" width="10.83203125" style="6"/>
    <col min="2" max="2" width="21" style="6" customWidth="1"/>
    <col min="3" max="3" width="6.5" style="19" bestFit="1" customWidth="1"/>
    <col min="4" max="4" width="24.1640625" style="6" bestFit="1" customWidth="1"/>
    <col min="5" max="5" width="1.33203125" style="6" customWidth="1"/>
    <col min="6" max="6" width="17" style="6" bestFit="1" customWidth="1"/>
    <col min="7" max="7" width="6.5" style="6" bestFit="1" customWidth="1"/>
    <col min="8" max="8" width="23.1640625" style="6" bestFit="1" customWidth="1"/>
    <col min="9" max="10" width="4.83203125" style="6" customWidth="1"/>
    <col min="11" max="11" width="19.1640625" style="6" bestFit="1" customWidth="1"/>
    <col min="12" max="12" width="74.5" style="6" customWidth="1"/>
    <col min="13" max="16384" width="10.83203125" style="6"/>
  </cols>
  <sheetData>
    <row r="1" spans="2:11" ht="19" thickBot="1" x14ac:dyDescent="0.25">
      <c r="B1" s="2" t="s">
        <v>160</v>
      </c>
      <c r="C1" s="3"/>
      <c r="D1" s="3"/>
      <c r="E1" s="4"/>
      <c r="F1" s="5"/>
      <c r="G1" s="5"/>
      <c r="H1" s="5"/>
      <c r="I1" s="25"/>
      <c r="J1" s="25"/>
      <c r="K1" s="25"/>
    </row>
    <row r="2" spans="2:11" x14ac:dyDescent="0.2">
      <c r="B2" s="7" t="s">
        <v>0</v>
      </c>
      <c r="C2" s="7"/>
      <c r="D2" s="7" t="s">
        <v>1</v>
      </c>
      <c r="F2" s="7" t="s">
        <v>0</v>
      </c>
      <c r="G2" s="7"/>
      <c r="H2" s="7" t="s">
        <v>1</v>
      </c>
      <c r="I2" s="20"/>
      <c r="J2" s="20"/>
      <c r="K2" s="20" t="s">
        <v>147</v>
      </c>
    </row>
    <row r="3" spans="2:11" x14ac:dyDescent="0.2">
      <c r="B3" s="24" t="s">
        <v>126</v>
      </c>
      <c r="C3" s="8"/>
      <c r="D3" s="9">
        <f>D5+D45+H5+H23+H36+H48+H63+H80</f>
        <v>121</v>
      </c>
      <c r="H3" s="20">
        <f ca="1">TODAY()</f>
        <v>45745</v>
      </c>
      <c r="I3" s="20"/>
      <c r="J3" s="20"/>
      <c r="K3" s="20"/>
    </row>
    <row r="4" spans="2:11" ht="12" customHeight="1" x14ac:dyDescent="0.2">
      <c r="B4" s="10"/>
      <c r="C4" s="11"/>
      <c r="D4" s="12"/>
    </row>
    <row r="5" spans="2:11" x14ac:dyDescent="0.2">
      <c r="B5" s="13" t="s">
        <v>2</v>
      </c>
      <c r="C5" s="14" t="s">
        <v>3</v>
      </c>
      <c r="D5" s="8">
        <f>B7+B17+B27+B37</f>
        <v>30</v>
      </c>
      <c r="F5" s="13" t="s">
        <v>49</v>
      </c>
      <c r="G5" s="14" t="s">
        <v>5</v>
      </c>
      <c r="H5" s="8">
        <f>COUNTA( H6:H21)</f>
        <v>14</v>
      </c>
      <c r="J5" s="8"/>
      <c r="K5" s="8">
        <f>COUNTA( K6:K97)</f>
        <v>10</v>
      </c>
    </row>
    <row r="6" spans="2:11" x14ac:dyDescent="0.2">
      <c r="B6" s="10" t="s">
        <v>6</v>
      </c>
      <c r="C6" s="14"/>
      <c r="D6" s="15"/>
      <c r="F6" s="9"/>
      <c r="G6" s="9"/>
      <c r="H6" s="9"/>
      <c r="J6" s="9"/>
      <c r="K6" s="9"/>
    </row>
    <row r="7" spans="2:11" x14ac:dyDescent="0.2">
      <c r="B7" s="10">
        <f>COUNTA( D7:D14)</f>
        <v>8</v>
      </c>
      <c r="C7" s="14"/>
      <c r="D7" t="s">
        <v>80</v>
      </c>
      <c r="F7" s="10" t="s">
        <v>120</v>
      </c>
      <c r="H7" t="s">
        <v>35</v>
      </c>
      <c r="J7"/>
      <c r="K7"/>
    </row>
    <row r="8" spans="2:11" x14ac:dyDescent="0.2">
      <c r="B8" s="10"/>
      <c r="C8" s="14"/>
      <c r="D8" t="s">
        <v>12</v>
      </c>
      <c r="F8" s="10">
        <f>COUNTA( H7:H12)</f>
        <v>6</v>
      </c>
      <c r="G8" s="11"/>
      <c r="H8" t="s">
        <v>30</v>
      </c>
      <c r="J8"/>
      <c r="K8"/>
    </row>
    <row r="9" spans="2:11" x14ac:dyDescent="0.2">
      <c r="B9" s="10"/>
      <c r="C9" s="14"/>
      <c r="D9" t="s">
        <v>81</v>
      </c>
      <c r="G9" s="11"/>
      <c r="H9" t="s">
        <v>31</v>
      </c>
      <c r="J9"/>
      <c r="K9"/>
    </row>
    <row r="10" spans="2:11" x14ac:dyDescent="0.2">
      <c r="B10" s="10"/>
      <c r="C10" s="14"/>
      <c r="D10" t="s">
        <v>82</v>
      </c>
      <c r="G10" s="11"/>
      <c r="H10" t="s">
        <v>144</v>
      </c>
      <c r="J10" t="s">
        <v>146</v>
      </c>
      <c r="K10" t="s">
        <v>71</v>
      </c>
    </row>
    <row r="11" spans="2:11" x14ac:dyDescent="0.2">
      <c r="B11" s="10"/>
      <c r="C11" s="14"/>
      <c r="D11" t="s">
        <v>151</v>
      </c>
      <c r="F11" s="11"/>
      <c r="G11" s="11"/>
      <c r="H11" t="s">
        <v>39</v>
      </c>
      <c r="J11" t="s">
        <v>139</v>
      </c>
      <c r="K11" t="s">
        <v>158</v>
      </c>
    </row>
    <row r="12" spans="2:11" x14ac:dyDescent="0.2">
      <c r="B12" s="10"/>
      <c r="C12" s="14"/>
      <c r="D12" t="s">
        <v>148</v>
      </c>
      <c r="F12" s="11"/>
      <c r="G12" s="19"/>
      <c r="H12" t="s">
        <v>37</v>
      </c>
      <c r="J12" t="s">
        <v>139</v>
      </c>
      <c r="K12" t="s">
        <v>134</v>
      </c>
    </row>
    <row r="13" spans="2:11" x14ac:dyDescent="0.2">
      <c r="B13" s="10"/>
      <c r="C13" s="14"/>
      <c r="D13" t="s">
        <v>91</v>
      </c>
      <c r="F13" s="9"/>
      <c r="G13" s="9"/>
      <c r="H13" s="9"/>
      <c r="J13" s="9"/>
      <c r="K13" s="9"/>
    </row>
    <row r="14" spans="2:11" x14ac:dyDescent="0.2">
      <c r="B14" s="18"/>
      <c r="C14" s="14"/>
      <c r="D14" t="s">
        <v>90</v>
      </c>
      <c r="F14" s="10" t="s">
        <v>121</v>
      </c>
      <c r="G14" s="11"/>
      <c r="H14" t="s">
        <v>79</v>
      </c>
      <c r="J14"/>
      <c r="K14"/>
    </row>
    <row r="15" spans="2:11" x14ac:dyDescent="0.2">
      <c r="F15" s="9">
        <f>COUNTA( H14:H21)</f>
        <v>8</v>
      </c>
      <c r="G15" s="11"/>
      <c r="H15" t="s">
        <v>77</v>
      </c>
      <c r="J15"/>
      <c r="K15"/>
    </row>
    <row r="16" spans="2:11" x14ac:dyDescent="0.2">
      <c r="B16" s="10" t="s">
        <v>11</v>
      </c>
      <c r="C16" s="11"/>
      <c r="D16" t="s">
        <v>83</v>
      </c>
      <c r="F16" s="10"/>
      <c r="G16" s="11"/>
      <c r="H16" t="s">
        <v>78</v>
      </c>
      <c r="J16"/>
      <c r="K16"/>
    </row>
    <row r="17" spans="2:11" x14ac:dyDescent="0.2">
      <c r="B17" s="10">
        <f>COUNTA( D16:D24)</f>
        <v>8</v>
      </c>
      <c r="C17" s="11"/>
      <c r="D17" t="s">
        <v>138</v>
      </c>
      <c r="F17" s="10"/>
      <c r="G17" s="11"/>
      <c r="H17" t="s">
        <v>32</v>
      </c>
      <c r="J17" t="s">
        <v>140</v>
      </c>
      <c r="K17" t="s">
        <v>133</v>
      </c>
    </row>
    <row r="18" spans="2:11" x14ac:dyDescent="0.2">
      <c r="B18" s="10"/>
      <c r="C18" s="11"/>
      <c r="D18" t="s">
        <v>84</v>
      </c>
      <c r="F18" s="9"/>
      <c r="G18" s="11"/>
      <c r="H18" t="s">
        <v>48</v>
      </c>
      <c r="J18"/>
      <c r="K18"/>
    </row>
    <row r="19" spans="2:11" x14ac:dyDescent="0.2">
      <c r="B19" s="10"/>
      <c r="C19" s="11"/>
      <c r="D19" t="s">
        <v>85</v>
      </c>
      <c r="G19" s="11"/>
      <c r="H19" t="s">
        <v>70</v>
      </c>
      <c r="J19"/>
      <c r="K19"/>
    </row>
    <row r="20" spans="2:11" x14ac:dyDescent="0.2">
      <c r="B20" s="18"/>
      <c r="C20" s="11"/>
      <c r="D20" t="s">
        <v>86</v>
      </c>
      <c r="F20" s="9"/>
      <c r="G20" s="11"/>
      <c r="H20" t="s">
        <v>36</v>
      </c>
      <c r="J20"/>
      <c r="K20"/>
    </row>
    <row r="21" spans="2:11" x14ac:dyDescent="0.2">
      <c r="B21" s="10"/>
      <c r="C21" s="11"/>
      <c r="D21" t="s">
        <v>145</v>
      </c>
      <c r="F21" s="9"/>
      <c r="G21" s="11"/>
      <c r="H21" t="s">
        <v>72</v>
      </c>
      <c r="J21" t="s">
        <v>140</v>
      </c>
      <c r="K21" t="s">
        <v>87</v>
      </c>
    </row>
    <row r="22" spans="2:11" x14ac:dyDescent="0.2">
      <c r="B22" s="10"/>
      <c r="C22" s="11"/>
      <c r="D22" t="s">
        <v>88</v>
      </c>
    </row>
    <row r="23" spans="2:11" x14ac:dyDescent="0.2">
      <c r="C23" s="11"/>
      <c r="D23" t="s">
        <v>89</v>
      </c>
      <c r="F23" s="13" t="s">
        <v>4</v>
      </c>
      <c r="G23" s="14" t="s">
        <v>5</v>
      </c>
      <c r="H23" s="8">
        <f>COUNTA( H24:H34)</f>
        <v>11</v>
      </c>
      <c r="J23" s="8"/>
      <c r="K23" s="8"/>
    </row>
    <row r="24" spans="2:11" x14ac:dyDescent="0.2">
      <c r="F24" s="8"/>
      <c r="G24" s="10"/>
      <c r="H24" t="s">
        <v>14</v>
      </c>
      <c r="J24"/>
      <c r="K24"/>
    </row>
    <row r="25" spans="2:11" x14ac:dyDescent="0.2">
      <c r="F25" s="8"/>
      <c r="G25" s="10"/>
      <c r="H25" t="s">
        <v>68</v>
      </c>
      <c r="J25"/>
      <c r="K25"/>
    </row>
    <row r="26" spans="2:11" x14ac:dyDescent="0.2">
      <c r="B26" s="10" t="s">
        <v>16</v>
      </c>
      <c r="C26" s="11"/>
      <c r="D26" t="s">
        <v>23</v>
      </c>
      <c r="F26" s="10"/>
      <c r="G26" s="10"/>
      <c r="H26" t="s">
        <v>53</v>
      </c>
      <c r="J26"/>
      <c r="K26"/>
    </row>
    <row r="27" spans="2:11" x14ac:dyDescent="0.2">
      <c r="B27" s="10">
        <f>COUNTA( D26:D34)</f>
        <v>8</v>
      </c>
      <c r="C27" s="11"/>
      <c r="D27" t="s">
        <v>24</v>
      </c>
      <c r="F27" s="8"/>
      <c r="G27" s="10"/>
      <c r="H27" t="s">
        <v>69</v>
      </c>
      <c r="J27"/>
      <c r="K27"/>
    </row>
    <row r="28" spans="2:11" x14ac:dyDescent="0.2">
      <c r="B28" s="10"/>
      <c r="C28" s="11"/>
      <c r="D28" t="s">
        <v>60</v>
      </c>
      <c r="F28" s="17"/>
      <c r="G28" s="10"/>
      <c r="H28" t="s">
        <v>50</v>
      </c>
      <c r="J28"/>
      <c r="K28"/>
    </row>
    <row r="29" spans="2:11" x14ac:dyDescent="0.2">
      <c r="B29" s="10"/>
      <c r="C29" s="11"/>
      <c r="D29" t="s">
        <v>61</v>
      </c>
      <c r="F29" s="10"/>
      <c r="G29" s="10"/>
      <c r="H29" t="s">
        <v>73</v>
      </c>
      <c r="J29"/>
      <c r="K29"/>
    </row>
    <row r="30" spans="2:11" x14ac:dyDescent="0.2">
      <c r="B30" s="10"/>
      <c r="C30" s="11"/>
      <c r="D30" t="s">
        <v>62</v>
      </c>
      <c r="F30" s="10"/>
      <c r="G30" s="10"/>
      <c r="H30" t="s">
        <v>51</v>
      </c>
      <c r="J30"/>
      <c r="K30"/>
    </row>
    <row r="31" spans="2:11" x14ac:dyDescent="0.2">
      <c r="B31" s="10"/>
      <c r="C31" s="11"/>
      <c r="D31" t="s">
        <v>63</v>
      </c>
      <c r="F31" s="10"/>
      <c r="G31" s="10"/>
      <c r="H31" t="s">
        <v>74</v>
      </c>
      <c r="J31"/>
      <c r="K31"/>
    </row>
    <row r="32" spans="2:11" x14ac:dyDescent="0.2">
      <c r="B32" s="10"/>
      <c r="C32" s="11"/>
      <c r="D32" t="s">
        <v>64</v>
      </c>
      <c r="F32" s="10"/>
      <c r="G32" s="10"/>
      <c r="H32" t="s">
        <v>52</v>
      </c>
      <c r="J32"/>
      <c r="K32"/>
    </row>
    <row r="33" spans="2:12" x14ac:dyDescent="0.2">
      <c r="B33" s="10"/>
      <c r="C33" s="11"/>
      <c r="D33" t="s">
        <v>110</v>
      </c>
      <c r="F33" s="10"/>
      <c r="G33" s="10"/>
      <c r="H33" t="s">
        <v>75</v>
      </c>
      <c r="J33"/>
      <c r="K33"/>
    </row>
    <row r="34" spans="2:12" x14ac:dyDescent="0.2">
      <c r="B34" s="10"/>
      <c r="C34" s="11"/>
      <c r="D34" s="16"/>
      <c r="F34" s="10"/>
      <c r="G34" s="10"/>
      <c r="H34" t="s">
        <v>123</v>
      </c>
      <c r="J34"/>
      <c r="K34"/>
    </row>
    <row r="35" spans="2:12" x14ac:dyDescent="0.2">
      <c r="C35" s="11"/>
      <c r="D35" s="16"/>
      <c r="F35" s="10"/>
      <c r="G35" s="11"/>
      <c r="H35"/>
      <c r="J35"/>
      <c r="K35"/>
    </row>
    <row r="36" spans="2:12" x14ac:dyDescent="0.2">
      <c r="B36" s="10" t="s">
        <v>22</v>
      </c>
      <c r="C36" s="11"/>
      <c r="D36" t="s">
        <v>54</v>
      </c>
      <c r="F36" s="13" t="s">
        <v>19</v>
      </c>
      <c r="G36" s="14" t="s">
        <v>5</v>
      </c>
      <c r="H36" s="8">
        <f>COUNTA( H37:H46)</f>
        <v>10</v>
      </c>
      <c r="J36" s="8"/>
      <c r="K36" s="8"/>
    </row>
    <row r="37" spans="2:12" x14ac:dyDescent="0.2">
      <c r="B37" s="10">
        <f>COUNTA( D36:D42)</f>
        <v>6</v>
      </c>
      <c r="C37" s="11"/>
      <c r="D37" t="s">
        <v>55</v>
      </c>
      <c r="F37" s="8"/>
      <c r="G37" s="11"/>
      <c r="H37" t="s">
        <v>8</v>
      </c>
      <c r="J37"/>
      <c r="K37"/>
    </row>
    <row r="38" spans="2:12" x14ac:dyDescent="0.2">
      <c r="B38" s="10"/>
      <c r="C38" s="11"/>
      <c r="D38" t="s">
        <v>56</v>
      </c>
      <c r="F38" s="8"/>
      <c r="G38" s="11"/>
      <c r="H38" t="s">
        <v>65</v>
      </c>
      <c r="J38"/>
      <c r="K38"/>
    </row>
    <row r="39" spans="2:12" x14ac:dyDescent="0.2">
      <c r="B39" s="10"/>
      <c r="C39" s="11"/>
      <c r="D39" t="s">
        <v>57</v>
      </c>
      <c r="F39" s="17"/>
      <c r="G39" s="11"/>
      <c r="H39" t="s">
        <v>149</v>
      </c>
      <c r="J39" t="s">
        <v>127</v>
      </c>
      <c r="K39" t="s">
        <v>137</v>
      </c>
    </row>
    <row r="40" spans="2:12" x14ac:dyDescent="0.2">
      <c r="B40" s="10"/>
      <c r="C40" s="11"/>
      <c r="D40" t="s">
        <v>58</v>
      </c>
      <c r="F40" s="17"/>
      <c r="G40" s="11"/>
      <c r="H40" t="s">
        <v>66</v>
      </c>
      <c r="J40"/>
      <c r="K40"/>
    </row>
    <row r="41" spans="2:12" x14ac:dyDescent="0.2">
      <c r="B41" s="10"/>
      <c r="C41" s="11"/>
      <c r="D41" t="s">
        <v>59</v>
      </c>
      <c r="F41" s="17"/>
      <c r="G41" s="11"/>
      <c r="H41" t="s">
        <v>15</v>
      </c>
      <c r="J41"/>
      <c r="K41"/>
    </row>
    <row r="42" spans="2:12" x14ac:dyDescent="0.2">
      <c r="B42" s="10"/>
      <c r="C42" s="11"/>
      <c r="D42" s="16"/>
      <c r="F42" s="17"/>
      <c r="G42" s="11"/>
      <c r="H42" t="s">
        <v>67</v>
      </c>
      <c r="J42"/>
      <c r="K42"/>
    </row>
    <row r="43" spans="2:12" x14ac:dyDescent="0.2">
      <c r="B43" s="10"/>
      <c r="C43" s="11"/>
      <c r="D43" s="16"/>
      <c r="F43" s="11"/>
      <c r="G43" s="11"/>
      <c r="H43" t="s">
        <v>21</v>
      </c>
      <c r="J43"/>
      <c r="K43"/>
    </row>
    <row r="44" spans="2:12" x14ac:dyDescent="0.2">
      <c r="B44" s="10"/>
      <c r="C44" s="11"/>
      <c r="F44" s="10"/>
      <c r="G44" s="11"/>
      <c r="H44" t="s">
        <v>76</v>
      </c>
      <c r="J44"/>
      <c r="K44"/>
    </row>
    <row r="45" spans="2:12" x14ac:dyDescent="0.2">
      <c r="B45" s="13" t="s">
        <v>28</v>
      </c>
      <c r="C45" s="14" t="s">
        <v>5</v>
      </c>
      <c r="D45" s="10">
        <f>B47+B57+B65+B73</f>
        <v>26</v>
      </c>
      <c r="F45" s="10"/>
      <c r="G45" s="11"/>
      <c r="H45" t="s">
        <v>109</v>
      </c>
      <c r="J45"/>
      <c r="K45"/>
    </row>
    <row r="46" spans="2:12" x14ac:dyDescent="0.2">
      <c r="B46" s="10" t="s">
        <v>29</v>
      </c>
      <c r="C46" s="11"/>
      <c r="D46" s="15"/>
      <c r="H46" t="s">
        <v>128</v>
      </c>
      <c r="J46"/>
      <c r="K46"/>
      <c r="L46" s="1"/>
    </row>
    <row r="47" spans="2:12" x14ac:dyDescent="0.2">
      <c r="B47" s="10">
        <f>COUNTA( D47:D55)</f>
        <v>8</v>
      </c>
      <c r="C47" s="11"/>
      <c r="D47" t="s">
        <v>38</v>
      </c>
    </row>
    <row r="48" spans="2:12" x14ac:dyDescent="0.2">
      <c r="B48" s="10"/>
      <c r="C48" s="11"/>
      <c r="D48" t="s">
        <v>43</v>
      </c>
      <c r="F48" s="13" t="s">
        <v>25</v>
      </c>
      <c r="G48" s="14"/>
      <c r="H48" s="10">
        <f>COUNTA( H49:H59)</f>
        <v>10</v>
      </c>
      <c r="J48" s="10"/>
      <c r="K48" s="10"/>
    </row>
    <row r="49" spans="2:12" x14ac:dyDescent="0.2">
      <c r="B49" s="10"/>
      <c r="C49" s="11"/>
      <c r="D49" t="s">
        <v>111</v>
      </c>
      <c r="F49" s="8"/>
      <c r="G49" s="11"/>
      <c r="H49" t="s">
        <v>154</v>
      </c>
      <c r="J49"/>
      <c r="K49"/>
      <c r="L49"/>
    </row>
    <row r="50" spans="2:12" x14ac:dyDescent="0.2">
      <c r="B50" s="17"/>
      <c r="C50" s="11"/>
      <c r="D50" t="s">
        <v>42</v>
      </c>
      <c r="F50" s="8"/>
      <c r="G50" s="11"/>
      <c r="H50" t="s">
        <v>155</v>
      </c>
      <c r="J50" t="s">
        <v>141</v>
      </c>
      <c r="K50" t="s">
        <v>135</v>
      </c>
    </row>
    <row r="51" spans="2:12" x14ac:dyDescent="0.2">
      <c r="B51" s="17"/>
      <c r="C51" s="11"/>
      <c r="D51" t="s">
        <v>112</v>
      </c>
      <c r="F51" s="8"/>
      <c r="G51" s="11"/>
      <c r="H51" t="s">
        <v>156</v>
      </c>
      <c r="J51"/>
      <c r="K51"/>
    </row>
    <row r="52" spans="2:12" x14ac:dyDescent="0.2">
      <c r="B52" s="10"/>
      <c r="C52" s="11"/>
      <c r="D52" t="s">
        <v>46</v>
      </c>
      <c r="F52" s="8"/>
      <c r="G52" s="11"/>
      <c r="H52" t="s">
        <v>104</v>
      </c>
      <c r="J52"/>
      <c r="K52"/>
    </row>
    <row r="53" spans="2:12" x14ac:dyDescent="0.2">
      <c r="C53" s="6"/>
      <c r="D53" t="s">
        <v>47</v>
      </c>
      <c r="F53" s="8"/>
      <c r="G53" s="11"/>
      <c r="H53" t="s">
        <v>143</v>
      </c>
      <c r="J53" t="s">
        <v>141</v>
      </c>
      <c r="K53" t="s">
        <v>105</v>
      </c>
    </row>
    <row r="54" spans="2:12" x14ac:dyDescent="0.2">
      <c r="C54" s="6"/>
      <c r="D54" t="s">
        <v>41</v>
      </c>
      <c r="F54" s="8"/>
      <c r="G54" s="11"/>
      <c r="H54" t="s">
        <v>106</v>
      </c>
      <c r="J54"/>
      <c r="K54"/>
    </row>
    <row r="55" spans="2:12" x14ac:dyDescent="0.2">
      <c r="C55" s="6"/>
      <c r="F55" s="8"/>
      <c r="G55" s="11"/>
      <c r="H55" t="s">
        <v>157</v>
      </c>
      <c r="J55" t="s">
        <v>141</v>
      </c>
      <c r="K55" t="s">
        <v>107</v>
      </c>
    </row>
    <row r="56" spans="2:12" x14ac:dyDescent="0.2">
      <c r="B56" s="10" t="s">
        <v>33</v>
      </c>
      <c r="C56" s="11"/>
      <c r="D56" s="16"/>
      <c r="F56" s="8"/>
      <c r="G56" s="11"/>
      <c r="H56" t="s">
        <v>108</v>
      </c>
      <c r="J56"/>
      <c r="K56"/>
    </row>
    <row r="57" spans="2:12" x14ac:dyDescent="0.2">
      <c r="B57" s="10">
        <f>COUNTA( D57:D63)</f>
        <v>6</v>
      </c>
      <c r="C57" s="11"/>
      <c r="D57" t="s">
        <v>20</v>
      </c>
      <c r="F57" s="8"/>
      <c r="G57" s="11"/>
      <c r="H57" t="s">
        <v>94</v>
      </c>
      <c r="J57"/>
      <c r="K57"/>
    </row>
    <row r="58" spans="2:12" x14ac:dyDescent="0.2">
      <c r="B58" s="10"/>
      <c r="C58" s="11"/>
      <c r="D58" t="s">
        <v>113</v>
      </c>
      <c r="F58" s="10"/>
      <c r="G58" s="11"/>
      <c r="H58" s="12" t="s">
        <v>122</v>
      </c>
      <c r="J58" s="12"/>
      <c r="K58" s="12"/>
    </row>
    <row r="59" spans="2:12" x14ac:dyDescent="0.2">
      <c r="B59" s="10"/>
      <c r="C59" s="11"/>
      <c r="D59" t="s">
        <v>114</v>
      </c>
    </row>
    <row r="60" spans="2:12" x14ac:dyDescent="0.2">
      <c r="B60" s="17"/>
      <c r="C60" s="11"/>
      <c r="D60" t="s">
        <v>150</v>
      </c>
      <c r="J60" s="6" t="s">
        <v>142</v>
      </c>
      <c r="K60" t="s">
        <v>136</v>
      </c>
    </row>
    <row r="61" spans="2:12" x14ac:dyDescent="0.2">
      <c r="B61" s="10"/>
      <c r="C61" s="11"/>
      <c r="D61" t="s">
        <v>45</v>
      </c>
    </row>
    <row r="62" spans="2:12" x14ac:dyDescent="0.2">
      <c r="B62" s="17"/>
      <c r="C62" s="11"/>
      <c r="D62" t="s">
        <v>115</v>
      </c>
    </row>
    <row r="63" spans="2:12" x14ac:dyDescent="0.2">
      <c r="B63" s="10"/>
      <c r="C63" s="11"/>
      <c r="D63" s="16"/>
      <c r="F63" s="13" t="s">
        <v>34</v>
      </c>
      <c r="G63" s="14"/>
      <c r="H63" s="10">
        <f>F65+F73</f>
        <v>13</v>
      </c>
      <c r="J63" s="10"/>
      <c r="K63" s="10"/>
    </row>
    <row r="64" spans="2:12" x14ac:dyDescent="0.2">
      <c r="B64" s="10" t="s">
        <v>40</v>
      </c>
      <c r="C64" s="11"/>
      <c r="D64" s="15"/>
      <c r="F64" s="10" t="s">
        <v>120</v>
      </c>
      <c r="G64" s="11"/>
    </row>
    <row r="65" spans="1:12" x14ac:dyDescent="0.2">
      <c r="B65" s="10">
        <f>COUNTA( D65:D71)</f>
        <v>6</v>
      </c>
      <c r="C65" s="11"/>
      <c r="D65" t="s">
        <v>13</v>
      </c>
      <c r="F65" s="10">
        <f>COUNTA( H65:H71)</f>
        <v>6</v>
      </c>
      <c r="G65" s="11"/>
      <c r="H65" t="s">
        <v>94</v>
      </c>
      <c r="J65"/>
      <c r="K65"/>
    </row>
    <row r="66" spans="1:12" x14ac:dyDescent="0.2">
      <c r="B66" s="10"/>
      <c r="C66" s="11"/>
      <c r="D66" t="s">
        <v>116</v>
      </c>
      <c r="F66" s="10"/>
      <c r="G66" s="11"/>
      <c r="H66" t="s">
        <v>95</v>
      </c>
      <c r="J66"/>
      <c r="K66"/>
    </row>
    <row r="67" spans="1:12" x14ac:dyDescent="0.2">
      <c r="B67" s="10"/>
      <c r="C67" s="11"/>
      <c r="D67" t="s">
        <v>10</v>
      </c>
      <c r="F67" s="10"/>
      <c r="G67" s="11"/>
      <c r="H67" t="s">
        <v>96</v>
      </c>
      <c r="J67"/>
      <c r="K67"/>
    </row>
    <row r="68" spans="1:12" x14ac:dyDescent="0.2">
      <c r="B68" s="10"/>
      <c r="C68" s="11"/>
      <c r="D68" t="s">
        <v>117</v>
      </c>
      <c r="F68" s="10"/>
      <c r="G68" s="11"/>
      <c r="H68" t="s">
        <v>97</v>
      </c>
      <c r="J68"/>
      <c r="K68"/>
    </row>
    <row r="69" spans="1:12" x14ac:dyDescent="0.2">
      <c r="B69" s="10"/>
      <c r="C69" s="11"/>
      <c r="D69" t="s">
        <v>26</v>
      </c>
      <c r="F69" s="10"/>
      <c r="G69" s="11"/>
      <c r="H69" t="s">
        <v>98</v>
      </c>
      <c r="J69"/>
      <c r="K69"/>
    </row>
    <row r="70" spans="1:12" x14ac:dyDescent="0.2">
      <c r="B70" s="10"/>
      <c r="C70" s="11"/>
      <c r="D70" t="s">
        <v>27</v>
      </c>
      <c r="H70" t="s">
        <v>99</v>
      </c>
      <c r="J70"/>
      <c r="K70"/>
    </row>
    <row r="71" spans="1:12" x14ac:dyDescent="0.2">
      <c r="B71" s="10"/>
      <c r="C71" s="11"/>
      <c r="D71" s="9"/>
    </row>
    <row r="72" spans="1:12" x14ac:dyDescent="0.2">
      <c r="B72" s="10" t="s">
        <v>44</v>
      </c>
      <c r="C72" s="11"/>
      <c r="D72" s="15"/>
      <c r="F72" s="8" t="s">
        <v>121</v>
      </c>
      <c r="G72" s="11"/>
      <c r="H72" t="s">
        <v>152</v>
      </c>
      <c r="J72"/>
      <c r="K72"/>
    </row>
    <row r="73" spans="1:12" x14ac:dyDescent="0.2">
      <c r="B73" s="10">
        <f>COUNTA( D73:D79)</f>
        <v>6</v>
      </c>
      <c r="C73" s="11"/>
      <c r="D73" t="s">
        <v>18</v>
      </c>
      <c r="F73" s="10">
        <f>COUNTA( H72:H78)</f>
        <v>7</v>
      </c>
      <c r="G73" s="11"/>
      <c r="H73" t="s">
        <v>153</v>
      </c>
      <c r="J73"/>
      <c r="K73"/>
    </row>
    <row r="74" spans="1:12" x14ac:dyDescent="0.2">
      <c r="B74" s="10"/>
      <c r="C74" s="11"/>
      <c r="D74" t="s">
        <v>17</v>
      </c>
      <c r="F74" s="10"/>
      <c r="G74" s="11"/>
      <c r="H74" t="s">
        <v>131</v>
      </c>
      <c r="J74"/>
      <c r="K74"/>
    </row>
    <row r="75" spans="1:12" x14ac:dyDescent="0.2">
      <c r="B75" s="10"/>
      <c r="C75" s="11"/>
      <c r="D75" t="s">
        <v>7</v>
      </c>
      <c r="F75" s="10"/>
      <c r="G75" s="11"/>
      <c r="H75" t="s">
        <v>132</v>
      </c>
      <c r="J75"/>
      <c r="K75"/>
      <c r="L75"/>
    </row>
    <row r="76" spans="1:12" x14ac:dyDescent="0.2">
      <c r="B76" s="17"/>
      <c r="C76" s="11"/>
      <c r="D76" t="s">
        <v>118</v>
      </c>
      <c r="F76" s="10"/>
      <c r="G76" s="11"/>
      <c r="H76" t="s">
        <v>92</v>
      </c>
      <c r="J76"/>
      <c r="K76"/>
    </row>
    <row r="77" spans="1:12" x14ac:dyDescent="0.2">
      <c r="B77" s="10"/>
      <c r="C77" s="11"/>
      <c r="D77" t="s">
        <v>119</v>
      </c>
      <c r="H77" t="s">
        <v>129</v>
      </c>
      <c r="J77"/>
      <c r="K77"/>
    </row>
    <row r="78" spans="1:12" s="9" customFormat="1" x14ac:dyDescent="0.2">
      <c r="A78" s="6"/>
      <c r="B78" s="10"/>
      <c r="C78" s="11"/>
      <c r="D78" t="s">
        <v>9</v>
      </c>
      <c r="F78" s="6"/>
      <c r="G78" s="6"/>
      <c r="H78" t="s">
        <v>93</v>
      </c>
      <c r="J78"/>
      <c r="K78"/>
    </row>
    <row r="79" spans="1:12" s="9" customFormat="1" x14ac:dyDescent="0.2">
      <c r="A79" s="6"/>
    </row>
    <row r="80" spans="1:12" s="9" customFormat="1" x14ac:dyDescent="0.2">
      <c r="A80" s="6"/>
      <c r="B80" s="9" t="s">
        <v>159</v>
      </c>
      <c r="F80" s="13" t="s">
        <v>125</v>
      </c>
      <c r="G80" s="14"/>
      <c r="H80" s="10">
        <f>COUNTA( H81:H87)</f>
        <v>7</v>
      </c>
      <c r="J80" s="10"/>
      <c r="K80" s="10"/>
    </row>
    <row r="81" spans="1:11" s="9" customFormat="1" x14ac:dyDescent="0.2">
      <c r="A81" s="6"/>
      <c r="F81" s="8"/>
      <c r="G81" s="11"/>
      <c r="H81" t="s">
        <v>124</v>
      </c>
      <c r="J81"/>
      <c r="K81"/>
    </row>
    <row r="82" spans="1:11" s="9" customFormat="1" x14ac:dyDescent="0.2">
      <c r="A82" s="6"/>
      <c r="F82" s="10"/>
      <c r="G82" s="11"/>
      <c r="H82" t="s">
        <v>100</v>
      </c>
      <c r="J82"/>
      <c r="K82"/>
    </row>
    <row r="83" spans="1:11" s="9" customFormat="1" x14ac:dyDescent="0.2">
      <c r="A83" s="6"/>
      <c r="F83" s="10"/>
      <c r="G83" s="11"/>
      <c r="H83" t="s">
        <v>95</v>
      </c>
      <c r="J83"/>
      <c r="K83"/>
    </row>
    <row r="84" spans="1:11" s="9" customFormat="1" x14ac:dyDescent="0.2">
      <c r="A84" s="6"/>
      <c r="F84" s="10"/>
      <c r="G84" s="11"/>
      <c r="H84" t="s">
        <v>101</v>
      </c>
      <c r="J84"/>
      <c r="K84"/>
    </row>
    <row r="85" spans="1:11" s="9" customFormat="1" x14ac:dyDescent="0.2">
      <c r="A85" s="6"/>
      <c r="F85" s="10"/>
      <c r="G85" s="11"/>
      <c r="H85" t="s">
        <v>102</v>
      </c>
      <c r="J85"/>
      <c r="K85"/>
    </row>
    <row r="86" spans="1:11" x14ac:dyDescent="0.2">
      <c r="E86" s="9"/>
      <c r="F86" s="10"/>
      <c r="G86" s="11"/>
      <c r="H86" t="s">
        <v>103</v>
      </c>
      <c r="J86"/>
      <c r="K86"/>
    </row>
    <row r="87" spans="1:11" x14ac:dyDescent="0.2">
      <c r="G87" s="19"/>
      <c r="H87" t="s">
        <v>130</v>
      </c>
      <c r="J87"/>
      <c r="K87"/>
    </row>
    <row r="91" spans="1:11" s="9" customFormat="1" x14ac:dyDescent="0.2">
      <c r="A91" s="6"/>
      <c r="E91" s="6"/>
    </row>
    <row r="92" spans="1:11" s="9" customFormat="1" x14ac:dyDescent="0.2">
      <c r="A92" s="6"/>
    </row>
    <row r="93" spans="1:11" s="9" customFormat="1" x14ac:dyDescent="0.2">
      <c r="A93" s="6"/>
    </row>
    <row r="94" spans="1:11" s="9" customFormat="1" x14ac:dyDescent="0.2">
      <c r="A94" s="6"/>
    </row>
    <row r="95" spans="1:11" s="9" customFormat="1" x14ac:dyDescent="0.2">
      <c r="A95" s="6"/>
    </row>
    <row r="96" spans="1:11" s="9" customFormat="1" x14ac:dyDescent="0.2">
      <c r="A96" s="6"/>
    </row>
    <row r="97" spans="1:6" x14ac:dyDescent="0.2">
      <c r="E97" s="9"/>
      <c r="F97" s="9"/>
    </row>
    <row r="98" spans="1:6" s="9" customFormat="1" x14ac:dyDescent="0.2">
      <c r="A98" s="6"/>
      <c r="E98" s="6"/>
      <c r="F98" s="6"/>
    </row>
    <row r="99" spans="1:6" s="9" customFormat="1" x14ac:dyDescent="0.2">
      <c r="A99" s="6"/>
    </row>
    <row r="101" spans="1:6" x14ac:dyDescent="0.2">
      <c r="D101" s="21"/>
    </row>
    <row r="102" spans="1:6" x14ac:dyDescent="0.2">
      <c r="D102" s="21"/>
    </row>
    <row r="103" spans="1:6" x14ac:dyDescent="0.2">
      <c r="D103" s="21"/>
    </row>
    <row r="104" spans="1:6" x14ac:dyDescent="0.2">
      <c r="B104" s="10"/>
      <c r="C104" s="11"/>
      <c r="D104" s="22"/>
    </row>
    <row r="105" spans="1:6" x14ac:dyDescent="0.2">
      <c r="B105" s="9"/>
      <c r="C105" s="9"/>
      <c r="D105" s="23"/>
    </row>
    <row r="106" spans="1:6" x14ac:dyDescent="0.2">
      <c r="D106" s="21"/>
    </row>
    <row r="107" spans="1:6" x14ac:dyDescent="0.2">
      <c r="D107" s="21"/>
    </row>
    <row r="108" spans="1:6" x14ac:dyDescent="0.2">
      <c r="D108" s="21"/>
    </row>
    <row r="109" spans="1:6" x14ac:dyDescent="0.2">
      <c r="D109" s="21"/>
    </row>
    <row r="110" spans="1:6" x14ac:dyDescent="0.2">
      <c r="D110" s="21"/>
    </row>
    <row r="111" spans="1:6" x14ac:dyDescent="0.2">
      <c r="D111" s="21"/>
    </row>
    <row r="112" spans="1:6" x14ac:dyDescent="0.2">
      <c r="D112" s="21"/>
    </row>
    <row r="113" spans="4:4" x14ac:dyDescent="0.2">
      <c r="D113" s="21"/>
    </row>
    <row r="114" spans="4:4" x14ac:dyDescent="0.2">
      <c r="D114" s="21"/>
    </row>
  </sheetData>
  <printOptions gridLines="1"/>
  <pageMargins left="2" right="0.5" top="0.5" bottom="0.5" header="0.5" footer="0.5"/>
  <pageSetup scale="64" fitToHeight="2" orientation="portrait" horizontalDpi="4294967292" verticalDpi="4294967292"/>
  <rowBreaks count="1" manualBreakCount="1">
    <brk id="62" min="1"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D1619-2AEB-A44D-B1B9-58C230F6A496}">
  <sheetPr>
    <tabColor theme="3" tint="0.59999389629810485"/>
  </sheetPr>
  <dimension ref="A1:K102"/>
  <sheetViews>
    <sheetView zoomScale="190" zoomScaleNormal="190" workbookViewId="0">
      <selection activeCell="A2" sqref="A2"/>
    </sheetView>
  </sheetViews>
  <sheetFormatPr baseColWidth="10" defaultRowHeight="16" x14ac:dyDescent="0.2"/>
  <cols>
    <col min="4" max="4" width="7.33203125" customWidth="1"/>
    <col min="6" max="6" width="2.1640625" customWidth="1"/>
    <col min="8" max="8" width="2.33203125" customWidth="1"/>
    <col min="9" max="9" width="18.83203125" bestFit="1" customWidth="1"/>
    <col min="10" max="10" width="2.1640625" customWidth="1"/>
  </cols>
  <sheetData>
    <row r="1" spans="1:11" x14ac:dyDescent="0.2">
      <c r="A1">
        <v>2023</v>
      </c>
    </row>
    <row r="2" spans="1:11" x14ac:dyDescent="0.2">
      <c r="B2">
        <f>SUM(C2:K2)</f>
        <v>121</v>
      </c>
      <c r="C2">
        <f>COUNTA( C3:C54)</f>
        <v>52</v>
      </c>
      <c r="E2">
        <v>1</v>
      </c>
      <c r="G2">
        <v>2</v>
      </c>
      <c r="I2">
        <f>COUNTA( I3:I8)</f>
        <v>6</v>
      </c>
      <c r="K2">
        <f>COUNTA( K3:K62)</f>
        <v>60</v>
      </c>
    </row>
    <row r="3" spans="1:11" x14ac:dyDescent="0.2">
      <c r="C3" t="s">
        <v>152</v>
      </c>
      <c r="E3" t="s">
        <v>124</v>
      </c>
      <c r="G3" t="s">
        <v>128</v>
      </c>
      <c r="I3" t="s">
        <v>109</v>
      </c>
      <c r="K3" t="s">
        <v>77</v>
      </c>
    </row>
    <row r="4" spans="1:11" x14ac:dyDescent="0.2">
      <c r="C4" t="s">
        <v>154</v>
      </c>
      <c r="G4" t="s">
        <v>123</v>
      </c>
      <c r="I4" t="s">
        <v>110</v>
      </c>
      <c r="K4" t="s">
        <v>54</v>
      </c>
    </row>
    <row r="5" spans="1:11" x14ac:dyDescent="0.2">
      <c r="C5" t="s">
        <v>65</v>
      </c>
      <c r="I5" s="12" t="s">
        <v>122</v>
      </c>
      <c r="J5" s="12"/>
      <c r="K5" t="s">
        <v>50</v>
      </c>
    </row>
    <row r="6" spans="1:11" x14ac:dyDescent="0.2">
      <c r="C6" t="s">
        <v>36</v>
      </c>
      <c r="I6" t="s">
        <v>130</v>
      </c>
      <c r="K6" t="s">
        <v>100</v>
      </c>
    </row>
    <row r="7" spans="1:11" x14ac:dyDescent="0.2">
      <c r="C7" t="s">
        <v>14</v>
      </c>
      <c r="I7" t="s">
        <v>27</v>
      </c>
      <c r="K7" t="s">
        <v>103</v>
      </c>
    </row>
    <row r="8" spans="1:11" x14ac:dyDescent="0.2">
      <c r="C8" t="s">
        <v>148</v>
      </c>
      <c r="I8" t="s">
        <v>48</v>
      </c>
      <c r="K8" t="s">
        <v>131</v>
      </c>
    </row>
    <row r="9" spans="1:11" x14ac:dyDescent="0.2">
      <c r="C9" t="s">
        <v>90</v>
      </c>
      <c r="K9" t="s">
        <v>132</v>
      </c>
    </row>
    <row r="10" spans="1:11" x14ac:dyDescent="0.2">
      <c r="C10" t="s">
        <v>47</v>
      </c>
      <c r="K10" t="s">
        <v>108</v>
      </c>
    </row>
    <row r="11" spans="1:11" x14ac:dyDescent="0.2">
      <c r="C11" t="s">
        <v>10</v>
      </c>
      <c r="K11" t="s">
        <v>21</v>
      </c>
    </row>
    <row r="12" spans="1:11" x14ac:dyDescent="0.2">
      <c r="C12" t="s">
        <v>69</v>
      </c>
      <c r="K12" t="s">
        <v>75</v>
      </c>
    </row>
    <row r="13" spans="1:11" x14ac:dyDescent="0.2">
      <c r="C13" t="s">
        <v>15</v>
      </c>
      <c r="K13" t="s">
        <v>95</v>
      </c>
    </row>
    <row r="14" spans="1:11" x14ac:dyDescent="0.2">
      <c r="C14" t="s">
        <v>118</v>
      </c>
      <c r="K14" t="s">
        <v>95</v>
      </c>
    </row>
    <row r="15" spans="1:11" x14ac:dyDescent="0.2">
      <c r="C15" t="s">
        <v>145</v>
      </c>
      <c r="K15" t="s">
        <v>96</v>
      </c>
    </row>
    <row r="16" spans="1:11" x14ac:dyDescent="0.2">
      <c r="C16" t="s">
        <v>72</v>
      </c>
      <c r="K16" t="s">
        <v>23</v>
      </c>
    </row>
    <row r="17" spans="3:11" x14ac:dyDescent="0.2">
      <c r="C17" t="s">
        <v>88</v>
      </c>
      <c r="K17" t="s">
        <v>18</v>
      </c>
    </row>
    <row r="18" spans="3:11" x14ac:dyDescent="0.2">
      <c r="C18" t="s">
        <v>81</v>
      </c>
      <c r="K18" t="s">
        <v>39</v>
      </c>
    </row>
    <row r="19" spans="3:11" x14ac:dyDescent="0.2">
      <c r="C19" t="s">
        <v>53</v>
      </c>
      <c r="K19" t="s">
        <v>101</v>
      </c>
    </row>
    <row r="20" spans="3:11" x14ac:dyDescent="0.2">
      <c r="C20" t="s">
        <v>150</v>
      </c>
      <c r="K20" t="s">
        <v>73</v>
      </c>
    </row>
    <row r="21" spans="3:11" x14ac:dyDescent="0.2">
      <c r="C21" t="s">
        <v>149</v>
      </c>
      <c r="K21" t="s">
        <v>37</v>
      </c>
    </row>
    <row r="22" spans="3:11" x14ac:dyDescent="0.2">
      <c r="C22" t="s">
        <v>155</v>
      </c>
      <c r="K22" t="s">
        <v>111</v>
      </c>
    </row>
    <row r="23" spans="3:11" x14ac:dyDescent="0.2">
      <c r="C23" t="s">
        <v>156</v>
      </c>
      <c r="K23" t="s">
        <v>42</v>
      </c>
    </row>
    <row r="24" spans="3:11" x14ac:dyDescent="0.2">
      <c r="C24" t="s">
        <v>8</v>
      </c>
      <c r="K24" t="s">
        <v>55</v>
      </c>
    </row>
    <row r="25" spans="3:11" x14ac:dyDescent="0.2">
      <c r="C25" t="s">
        <v>46</v>
      </c>
      <c r="K25" t="s">
        <v>112</v>
      </c>
    </row>
    <row r="26" spans="3:11" x14ac:dyDescent="0.2">
      <c r="C26" t="s">
        <v>12</v>
      </c>
      <c r="K26" t="s">
        <v>24</v>
      </c>
    </row>
    <row r="27" spans="3:11" x14ac:dyDescent="0.2">
      <c r="C27" t="s">
        <v>13</v>
      </c>
      <c r="K27" t="s">
        <v>76</v>
      </c>
    </row>
    <row r="28" spans="3:11" x14ac:dyDescent="0.2">
      <c r="C28" t="s">
        <v>151</v>
      </c>
      <c r="K28" t="s">
        <v>51</v>
      </c>
    </row>
    <row r="29" spans="3:11" x14ac:dyDescent="0.2">
      <c r="C29" t="s">
        <v>115</v>
      </c>
      <c r="K29" t="s">
        <v>56</v>
      </c>
    </row>
    <row r="30" spans="3:11" x14ac:dyDescent="0.2">
      <c r="C30" t="s">
        <v>7</v>
      </c>
      <c r="K30" t="s">
        <v>117</v>
      </c>
    </row>
    <row r="31" spans="3:11" x14ac:dyDescent="0.2">
      <c r="C31" t="s">
        <v>41</v>
      </c>
      <c r="K31" t="s">
        <v>104</v>
      </c>
    </row>
    <row r="32" spans="3:11" x14ac:dyDescent="0.2">
      <c r="C32" t="s">
        <v>31</v>
      </c>
      <c r="K32" t="s">
        <v>17</v>
      </c>
    </row>
    <row r="33" spans="3:11" x14ac:dyDescent="0.2">
      <c r="C33" t="s">
        <v>86</v>
      </c>
      <c r="K33" t="s">
        <v>97</v>
      </c>
    </row>
    <row r="34" spans="3:11" x14ac:dyDescent="0.2">
      <c r="C34" t="s">
        <v>153</v>
      </c>
      <c r="K34" t="s">
        <v>92</v>
      </c>
    </row>
    <row r="35" spans="3:11" x14ac:dyDescent="0.2">
      <c r="C35" t="s">
        <v>91</v>
      </c>
      <c r="K35" t="s">
        <v>129</v>
      </c>
    </row>
    <row r="36" spans="3:11" x14ac:dyDescent="0.2">
      <c r="C36" t="s">
        <v>119</v>
      </c>
      <c r="K36" t="s">
        <v>57</v>
      </c>
    </row>
    <row r="37" spans="3:11" x14ac:dyDescent="0.2">
      <c r="C37" t="s">
        <v>82</v>
      </c>
      <c r="K37" t="s">
        <v>78</v>
      </c>
    </row>
    <row r="38" spans="3:11" x14ac:dyDescent="0.2">
      <c r="C38" t="s">
        <v>30</v>
      </c>
      <c r="K38" t="s">
        <v>60</v>
      </c>
    </row>
    <row r="39" spans="3:11" x14ac:dyDescent="0.2">
      <c r="C39" t="s">
        <v>116</v>
      </c>
      <c r="K39" t="s">
        <v>38</v>
      </c>
    </row>
    <row r="40" spans="3:11" x14ac:dyDescent="0.2">
      <c r="C40" t="s">
        <v>138</v>
      </c>
      <c r="K40" t="s">
        <v>26</v>
      </c>
    </row>
    <row r="41" spans="3:11" x14ac:dyDescent="0.2">
      <c r="C41" t="s">
        <v>68</v>
      </c>
      <c r="K41" t="s">
        <v>74</v>
      </c>
    </row>
    <row r="42" spans="3:11" x14ac:dyDescent="0.2">
      <c r="C42" t="s">
        <v>9</v>
      </c>
      <c r="K42" t="s">
        <v>52</v>
      </c>
    </row>
    <row r="43" spans="3:11" x14ac:dyDescent="0.2">
      <c r="C43" t="s">
        <v>85</v>
      </c>
      <c r="K43" t="s">
        <v>61</v>
      </c>
    </row>
    <row r="44" spans="3:11" x14ac:dyDescent="0.2">
      <c r="C44" t="s">
        <v>35</v>
      </c>
      <c r="K44" t="s">
        <v>106</v>
      </c>
    </row>
    <row r="45" spans="3:11" x14ac:dyDescent="0.2">
      <c r="C45" t="s">
        <v>80</v>
      </c>
      <c r="K45" t="s">
        <v>62</v>
      </c>
    </row>
    <row r="46" spans="3:11" x14ac:dyDescent="0.2">
      <c r="C46" t="s">
        <v>114</v>
      </c>
      <c r="K46" t="s">
        <v>93</v>
      </c>
    </row>
    <row r="47" spans="3:11" x14ac:dyDescent="0.2">
      <c r="C47" t="s">
        <v>66</v>
      </c>
      <c r="K47" t="s">
        <v>98</v>
      </c>
    </row>
    <row r="48" spans="3:11" x14ac:dyDescent="0.2">
      <c r="C48" t="s">
        <v>83</v>
      </c>
      <c r="K48" t="s">
        <v>102</v>
      </c>
    </row>
    <row r="49" spans="3:11" x14ac:dyDescent="0.2">
      <c r="C49" t="s">
        <v>45</v>
      </c>
      <c r="K49" t="s">
        <v>63</v>
      </c>
    </row>
    <row r="50" spans="3:11" x14ac:dyDescent="0.2">
      <c r="C50" t="s">
        <v>84</v>
      </c>
      <c r="K50" t="s">
        <v>79</v>
      </c>
    </row>
    <row r="51" spans="3:11" x14ac:dyDescent="0.2">
      <c r="C51" t="s">
        <v>144</v>
      </c>
      <c r="K51" t="s">
        <v>64</v>
      </c>
    </row>
    <row r="52" spans="3:11" x14ac:dyDescent="0.2">
      <c r="C52" t="s">
        <v>89</v>
      </c>
      <c r="K52" t="s">
        <v>58</v>
      </c>
    </row>
    <row r="53" spans="3:11" x14ac:dyDescent="0.2">
      <c r="C53" t="s">
        <v>67</v>
      </c>
      <c r="K53" t="s">
        <v>99</v>
      </c>
    </row>
    <row r="54" spans="3:11" x14ac:dyDescent="0.2">
      <c r="C54" t="s">
        <v>70</v>
      </c>
      <c r="K54" t="s">
        <v>157</v>
      </c>
    </row>
    <row r="55" spans="3:11" x14ac:dyDescent="0.2">
      <c r="K55" t="s">
        <v>43</v>
      </c>
    </row>
    <row r="56" spans="3:11" x14ac:dyDescent="0.2">
      <c r="K56" t="s">
        <v>143</v>
      </c>
    </row>
    <row r="57" spans="3:11" x14ac:dyDescent="0.2">
      <c r="K57" t="s">
        <v>32</v>
      </c>
    </row>
    <row r="58" spans="3:11" x14ac:dyDescent="0.2">
      <c r="K58" t="s">
        <v>20</v>
      </c>
    </row>
    <row r="59" spans="3:11" x14ac:dyDescent="0.2">
      <c r="K59" t="s">
        <v>113</v>
      </c>
    </row>
    <row r="60" spans="3:11" x14ac:dyDescent="0.2">
      <c r="K60" t="s">
        <v>94</v>
      </c>
    </row>
    <row r="61" spans="3:11" x14ac:dyDescent="0.2">
      <c r="K61" t="s">
        <v>94</v>
      </c>
    </row>
    <row r="62" spans="3:11" x14ac:dyDescent="0.2">
      <c r="K62" t="s">
        <v>59</v>
      </c>
    </row>
    <row r="76" spans="5:5" x14ac:dyDescent="0.2">
      <c r="E76" s="6"/>
    </row>
    <row r="77" spans="5:5" x14ac:dyDescent="0.2">
      <c r="E77" s="6"/>
    </row>
    <row r="78" spans="5:5" x14ac:dyDescent="0.2">
      <c r="E78" s="6"/>
    </row>
    <row r="79" spans="5:5" x14ac:dyDescent="0.2">
      <c r="E79" s="16"/>
    </row>
    <row r="80" spans="5:5" x14ac:dyDescent="0.2">
      <c r="E80" s="16"/>
    </row>
    <row r="81" spans="5:5" x14ac:dyDescent="0.2">
      <c r="E81" s="16"/>
    </row>
    <row r="82" spans="5:5" x14ac:dyDescent="0.2">
      <c r="E82" s="16"/>
    </row>
    <row r="83" spans="5:5" x14ac:dyDescent="0.2">
      <c r="E83" s="6"/>
    </row>
    <row r="84" spans="5:5" x14ac:dyDescent="0.2">
      <c r="E84" s="15"/>
    </row>
    <row r="85" spans="5:5" x14ac:dyDescent="0.2">
      <c r="E85" s="6"/>
    </row>
    <row r="86" spans="5:5" x14ac:dyDescent="0.2">
      <c r="E86" s="16"/>
    </row>
    <row r="87" spans="5:5" x14ac:dyDescent="0.2">
      <c r="E87" s="16"/>
    </row>
    <row r="88" spans="5:5" x14ac:dyDescent="0.2">
      <c r="E88" s="15"/>
    </row>
    <row r="89" spans="5:5" x14ac:dyDescent="0.2">
      <c r="E89" s="9"/>
    </row>
    <row r="90" spans="5:5" x14ac:dyDescent="0.2">
      <c r="E90" s="15"/>
    </row>
    <row r="91" spans="5:5" x14ac:dyDescent="0.2">
      <c r="E91" s="9"/>
    </row>
    <row r="92" spans="5:5" x14ac:dyDescent="0.2">
      <c r="E92" s="9"/>
    </row>
    <row r="93" spans="5:5" x14ac:dyDescent="0.2">
      <c r="E93" s="6"/>
    </row>
    <row r="95" spans="5:5" x14ac:dyDescent="0.2">
      <c r="E95" s="6"/>
    </row>
    <row r="96" spans="5:5" x14ac:dyDescent="0.2">
      <c r="E96" s="6"/>
    </row>
    <row r="97" spans="5:5" x14ac:dyDescent="0.2">
      <c r="E97" s="6"/>
    </row>
    <row r="98" spans="5:5" x14ac:dyDescent="0.2">
      <c r="E98" s="6"/>
    </row>
    <row r="99" spans="5:5" x14ac:dyDescent="0.2">
      <c r="E99" s="6"/>
    </row>
    <row r="100" spans="5:5" x14ac:dyDescent="0.2">
      <c r="E100" s="6"/>
    </row>
    <row r="101" spans="5:5" x14ac:dyDescent="0.2">
      <c r="E101" s="6"/>
    </row>
    <row r="102" spans="5:5" x14ac:dyDescent="0.2">
      <c r="E102" s="9"/>
    </row>
  </sheetData>
  <sortState xmlns:xlrd2="http://schemas.microsoft.com/office/spreadsheetml/2017/richdata2" ref="C3:C154">
    <sortCondition ref="C40:C154"/>
  </sortState>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2025</vt:lpstr>
      <vt:lpstr>78YS</vt:lpstr>
      <vt:lpstr>SFX 2025</vt:lpstr>
      <vt:lpstr>2024 EA Version</vt:lpstr>
      <vt:lpstr>2024 Board EA</vt:lpstr>
      <vt:lpstr>2024 PRE-SORT</vt:lpstr>
      <vt:lpstr>old sort</vt:lpstr>
      <vt:lpstr>2023 Teams (2)</vt:lpstr>
      <vt:lpstr>Summary Count</vt:lpstr>
      <vt:lpstr>'2023 Teams (2)'!Print_Area</vt:lpstr>
      <vt:lpstr>'2024 Board EA'!Print_Area</vt:lpstr>
      <vt:lpstr>'2024 EA Version'!Print_Area</vt:lpstr>
      <vt:lpstr>'2024 PRE-SORT'!Print_Area</vt:lpstr>
      <vt:lpstr>'2025'!Print_Area</vt:lpstr>
      <vt:lpstr>'old sort'!Print_Area</vt:lpstr>
      <vt:lpstr>'2023 Teams (2)'!Print_Titles</vt:lpstr>
      <vt:lpstr>'2024 Board EA'!Print_Titles</vt:lpstr>
      <vt:lpstr>'2024 EA Version'!Print_Titles</vt:lpstr>
      <vt:lpstr>'2024 PRE-SORT'!Print_Titles</vt:lpstr>
      <vt:lpstr>'2025'!Print_Titles</vt:lpstr>
      <vt:lpstr>'old sort'!Print_Titles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 Albert</dc:creator>
  <cp:lastModifiedBy>Edward Albert</cp:lastModifiedBy>
  <cp:lastPrinted>2025-03-29T19:58:40Z</cp:lastPrinted>
  <dcterms:created xsi:type="dcterms:W3CDTF">2023-02-02T15:09:25Z</dcterms:created>
  <dcterms:modified xsi:type="dcterms:W3CDTF">2025-03-29T20:05:22Z</dcterms:modified>
</cp:coreProperties>
</file>